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300" activeTab="2"/>
  </bookViews>
  <sheets>
    <sheet name="DL" sheetId="1" r:id="rId1"/>
    <sheet name="CCN" sheetId="8" r:id="rId2"/>
    <sheet name="DSDV" sheetId="3" r:id="rId3"/>
    <sheet name="Ele-II (BC&amp;CS)" sheetId="4" r:id="rId4"/>
    <sheet name="Open Elect-I CTT" sheetId="5" r:id="rId5"/>
    <sheet name="Sheet2" sheetId="7" r:id="rId6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5" i="4"/>
  <c r="N86" i="3"/>
  <c r="N85"/>
  <c r="N86" i="8"/>
  <c r="N85"/>
  <c r="N86" i="1"/>
  <c r="N87" s="1"/>
  <c r="M86"/>
  <c r="M87" s="1"/>
  <c r="K87"/>
  <c r="N85"/>
  <c r="M85"/>
  <c r="L82"/>
  <c r="M82"/>
  <c r="N82"/>
  <c r="L83"/>
  <c r="L86" s="1"/>
  <c r="L87" s="1"/>
  <c r="M83"/>
  <c r="L85"/>
  <c r="L82" i="8"/>
  <c r="M82"/>
  <c r="L83"/>
  <c r="L86" s="1"/>
  <c r="M83"/>
  <c r="M86" s="1"/>
  <c r="L85"/>
  <c r="M85"/>
  <c r="L82" i="3"/>
  <c r="M82"/>
  <c r="L83"/>
  <c r="L86" s="1"/>
  <c r="M83"/>
  <c r="M86" s="1"/>
  <c r="L85"/>
  <c r="M85"/>
  <c r="L82" i="4"/>
  <c r="M82"/>
  <c r="L83"/>
  <c r="L86" s="1"/>
  <c r="M83"/>
  <c r="M86" s="1"/>
  <c r="L85"/>
  <c r="M85"/>
  <c r="N82" l="1"/>
  <c r="N82" i="3"/>
  <c r="N82" i="8"/>
  <c r="D133" i="5"/>
  <c r="C133"/>
  <c r="N115"/>
  <c r="M115"/>
  <c r="L115"/>
  <c r="K115"/>
  <c r="J115"/>
  <c r="I115"/>
  <c r="H115"/>
  <c r="G115"/>
  <c r="F115"/>
  <c r="E115"/>
  <c r="D115"/>
  <c r="C115"/>
  <c r="K96"/>
  <c r="N85"/>
  <c r="M85"/>
  <c r="L85"/>
  <c r="K85"/>
  <c r="J85"/>
  <c r="I85"/>
  <c r="H85"/>
  <c r="G85"/>
  <c r="F85"/>
  <c r="E85"/>
  <c r="D85"/>
  <c r="C85"/>
  <c r="N83"/>
  <c r="N86" s="1"/>
  <c r="N87" s="1"/>
  <c r="N88" s="1"/>
  <c r="M83"/>
  <c r="M86" s="1"/>
  <c r="M87" s="1"/>
  <c r="M88" s="1"/>
  <c r="L83"/>
  <c r="L86" s="1"/>
  <c r="L87" s="1"/>
  <c r="L88" s="1"/>
  <c r="K83"/>
  <c r="K86" s="1"/>
  <c r="J83"/>
  <c r="J86" s="1"/>
  <c r="J87" s="1"/>
  <c r="J88" s="1"/>
  <c r="J96" s="1"/>
  <c r="I83"/>
  <c r="I86" s="1"/>
  <c r="I87" s="1"/>
  <c r="I88" s="1"/>
  <c r="I96" s="1"/>
  <c r="H83"/>
  <c r="H86" s="1"/>
  <c r="H87" s="1"/>
  <c r="H88" s="1"/>
  <c r="H96" s="1"/>
  <c r="G83"/>
  <c r="G86" s="1"/>
  <c r="G87" s="1"/>
  <c r="G88" s="1"/>
  <c r="G96" s="1"/>
  <c r="F83"/>
  <c r="F86" s="1"/>
  <c r="F87" s="1"/>
  <c r="F88" s="1"/>
  <c r="F96" s="1"/>
  <c r="F100" s="1"/>
  <c r="E83"/>
  <c r="E86" s="1"/>
  <c r="E87" s="1"/>
  <c r="E88" s="1"/>
  <c r="E96" s="1"/>
  <c r="E100" s="1"/>
  <c r="D83"/>
  <c r="D86" s="1"/>
  <c r="D87" s="1"/>
  <c r="D88" s="1"/>
  <c r="D96" s="1"/>
  <c r="D100" s="1"/>
  <c r="C83"/>
  <c r="C86" s="1"/>
  <c r="C87" s="1"/>
  <c r="C88" s="1"/>
  <c r="C96" s="1"/>
  <c r="C100" s="1"/>
  <c r="N82"/>
  <c r="M82"/>
  <c r="L82"/>
  <c r="K82"/>
  <c r="J82"/>
  <c r="I82"/>
  <c r="H82"/>
  <c r="G82"/>
  <c r="F82"/>
  <c r="E82"/>
  <c r="D82"/>
  <c r="C82"/>
  <c r="D130" i="4"/>
  <c r="C130"/>
  <c r="N114"/>
  <c r="M114"/>
  <c r="L114"/>
  <c r="K114"/>
  <c r="J114"/>
  <c r="I114"/>
  <c r="H114"/>
  <c r="G114"/>
  <c r="F114"/>
  <c r="E114"/>
  <c r="D114"/>
  <c r="C114"/>
  <c r="K96"/>
  <c r="M87"/>
  <c r="M88" s="1"/>
  <c r="I86"/>
  <c r="K85"/>
  <c r="J85"/>
  <c r="I85"/>
  <c r="H85"/>
  <c r="G85"/>
  <c r="F85"/>
  <c r="E85"/>
  <c r="D85"/>
  <c r="C85"/>
  <c r="N83"/>
  <c r="N86" s="1"/>
  <c r="N87" s="1"/>
  <c r="N88" s="1"/>
  <c r="K83"/>
  <c r="K86" s="1"/>
  <c r="J83"/>
  <c r="J86" s="1"/>
  <c r="I83"/>
  <c r="H83"/>
  <c r="H86" s="1"/>
  <c r="G83"/>
  <c r="G86" s="1"/>
  <c r="F83"/>
  <c r="F86" s="1"/>
  <c r="E83"/>
  <c r="E86" s="1"/>
  <c r="D83"/>
  <c r="D86" s="1"/>
  <c r="D87" s="1"/>
  <c r="D88" s="1"/>
  <c r="D96" s="1"/>
  <c r="C83"/>
  <c r="C86" s="1"/>
  <c r="C87" s="1"/>
  <c r="C88" s="1"/>
  <c r="C96" s="1"/>
  <c r="K82"/>
  <c r="J82"/>
  <c r="I82"/>
  <c r="H82"/>
  <c r="G82"/>
  <c r="F82"/>
  <c r="E82"/>
  <c r="D82"/>
  <c r="C82"/>
  <c r="D133" i="3"/>
  <c r="C133"/>
  <c r="N115"/>
  <c r="M115"/>
  <c r="L115"/>
  <c r="K115"/>
  <c r="J115"/>
  <c r="I115"/>
  <c r="H115"/>
  <c r="G115"/>
  <c r="F115"/>
  <c r="E115"/>
  <c r="D115"/>
  <c r="C115"/>
  <c r="K96"/>
  <c r="N87"/>
  <c r="N88" s="1"/>
  <c r="M87"/>
  <c r="M88" s="1"/>
  <c r="K86"/>
  <c r="J86"/>
  <c r="I86"/>
  <c r="H86"/>
  <c r="H87" s="1"/>
  <c r="H88" s="1"/>
  <c r="H96" s="1"/>
  <c r="G86"/>
  <c r="F86"/>
  <c r="E86"/>
  <c r="E87" s="1"/>
  <c r="E88" s="1"/>
  <c r="E96" s="1"/>
  <c r="D86"/>
  <c r="C86"/>
  <c r="C87" s="1"/>
  <c r="C88" s="1"/>
  <c r="C96" s="1"/>
  <c r="K85"/>
  <c r="J85"/>
  <c r="J87" s="1"/>
  <c r="J88" s="1"/>
  <c r="J96" s="1"/>
  <c r="I85"/>
  <c r="H85"/>
  <c r="G85"/>
  <c r="F85"/>
  <c r="E85"/>
  <c r="D85"/>
  <c r="C85"/>
  <c r="N83"/>
  <c r="K83"/>
  <c r="J83"/>
  <c r="I83"/>
  <c r="H83"/>
  <c r="G83"/>
  <c r="F83"/>
  <c r="E83"/>
  <c r="D83"/>
  <c r="C83"/>
  <c r="K82"/>
  <c r="J82"/>
  <c r="I82"/>
  <c r="H82"/>
  <c r="G82"/>
  <c r="F82"/>
  <c r="E82"/>
  <c r="D82"/>
  <c r="C82"/>
  <c r="D133" i="8"/>
  <c r="C133"/>
  <c r="N115"/>
  <c r="M115"/>
  <c r="L115"/>
  <c r="K115"/>
  <c r="J115"/>
  <c r="I115"/>
  <c r="H115"/>
  <c r="G115"/>
  <c r="F115"/>
  <c r="E115"/>
  <c r="D115"/>
  <c r="C115"/>
  <c r="K96"/>
  <c r="N87"/>
  <c r="N88" s="1"/>
  <c r="M87"/>
  <c r="M88" s="1"/>
  <c r="K86"/>
  <c r="J86"/>
  <c r="J87" s="1"/>
  <c r="J88" s="1"/>
  <c r="J96" s="1"/>
  <c r="I86"/>
  <c r="H86"/>
  <c r="G86"/>
  <c r="F86"/>
  <c r="F87" s="1"/>
  <c r="F88" s="1"/>
  <c r="F96" s="1"/>
  <c r="E86"/>
  <c r="E87" s="1"/>
  <c r="E88" s="1"/>
  <c r="E96" s="1"/>
  <c r="D86"/>
  <c r="C86"/>
  <c r="K85"/>
  <c r="J85"/>
  <c r="I85"/>
  <c r="I87" s="1"/>
  <c r="I88" s="1"/>
  <c r="I96" s="1"/>
  <c r="H85"/>
  <c r="H87" s="1"/>
  <c r="H88" s="1"/>
  <c r="H96" s="1"/>
  <c r="G85"/>
  <c r="F85"/>
  <c r="E85"/>
  <c r="D85"/>
  <c r="C85"/>
  <c r="N83"/>
  <c r="K83"/>
  <c r="J83"/>
  <c r="I83"/>
  <c r="H83"/>
  <c r="G83"/>
  <c r="F83"/>
  <c r="E83"/>
  <c r="D83"/>
  <c r="C83"/>
  <c r="K82"/>
  <c r="J82"/>
  <c r="I82"/>
  <c r="H82"/>
  <c r="G82"/>
  <c r="F82"/>
  <c r="E82"/>
  <c r="D82"/>
  <c r="C82"/>
  <c r="D133" i="1"/>
  <c r="C133"/>
  <c r="N115"/>
  <c r="M115"/>
  <c r="K115"/>
  <c r="G115"/>
  <c r="F115"/>
  <c r="E115"/>
  <c r="D115"/>
  <c r="C115"/>
  <c r="K96"/>
  <c r="N88"/>
  <c r="M88"/>
  <c r="L96" s="1"/>
  <c r="L88"/>
  <c r="K86"/>
  <c r="J86"/>
  <c r="J87" s="1"/>
  <c r="J88" s="1"/>
  <c r="J96" s="1"/>
  <c r="I86"/>
  <c r="I87" s="1"/>
  <c r="I88" s="1"/>
  <c r="I96" s="1"/>
  <c r="H86"/>
  <c r="H87" s="1"/>
  <c r="H88" s="1"/>
  <c r="H96" s="1"/>
  <c r="G86"/>
  <c r="G87" s="1"/>
  <c r="G88" s="1"/>
  <c r="G96" s="1"/>
  <c r="F86"/>
  <c r="F87" s="1"/>
  <c r="F88" s="1"/>
  <c r="F96" s="1"/>
  <c r="E86"/>
  <c r="E87" s="1"/>
  <c r="E88" s="1"/>
  <c r="E96" s="1"/>
  <c r="D86"/>
  <c r="D87" s="1"/>
  <c r="D88" s="1"/>
  <c r="D96" s="1"/>
  <c r="C86"/>
  <c r="C87" s="1"/>
  <c r="C88" s="1"/>
  <c r="C96" s="1"/>
  <c r="K85"/>
  <c r="J85"/>
  <c r="I85"/>
  <c r="H85"/>
  <c r="G85"/>
  <c r="F85"/>
  <c r="E85"/>
  <c r="D85"/>
  <c r="C85"/>
  <c r="N83"/>
  <c r="K83"/>
  <c r="J83"/>
  <c r="I83"/>
  <c r="H83"/>
  <c r="G83"/>
  <c r="F83"/>
  <c r="E83"/>
  <c r="D83"/>
  <c r="C83"/>
  <c r="K82"/>
  <c r="J82"/>
  <c r="I82"/>
  <c r="H82"/>
  <c r="G82"/>
  <c r="F82"/>
  <c r="E82"/>
  <c r="D82"/>
  <c r="C82"/>
  <c r="P96" i="5" l="1"/>
  <c r="G100" s="1"/>
  <c r="L96"/>
  <c r="M96"/>
  <c r="N96"/>
  <c r="O96"/>
  <c r="R96"/>
  <c r="F101"/>
  <c r="F102" s="1"/>
  <c r="C122" s="1"/>
  <c r="G101"/>
  <c r="T96"/>
  <c r="C101"/>
  <c r="C102" s="1"/>
  <c r="U96"/>
  <c r="D101"/>
  <c r="D102" s="1"/>
  <c r="C120" s="1"/>
  <c r="V96"/>
  <c r="E101"/>
  <c r="E102" s="1"/>
  <c r="C121" s="1"/>
  <c r="S96"/>
  <c r="C101" i="1"/>
  <c r="V96"/>
  <c r="U96"/>
  <c r="G101"/>
  <c r="T96"/>
  <c r="S96"/>
  <c r="F101"/>
  <c r="R96"/>
  <c r="E101"/>
  <c r="D101"/>
  <c r="C100"/>
  <c r="C102" s="1"/>
  <c r="C119" s="1"/>
  <c r="N96"/>
  <c r="E100" s="1"/>
  <c r="E102" s="1"/>
  <c r="C121" s="1"/>
  <c r="P96"/>
  <c r="O96"/>
  <c r="M96"/>
  <c r="C101" i="4"/>
  <c r="D101"/>
  <c r="R96"/>
  <c r="E101"/>
  <c r="S96"/>
  <c r="F101"/>
  <c r="T96"/>
  <c r="G101"/>
  <c r="U96"/>
  <c r="V96"/>
  <c r="P96"/>
  <c r="L96"/>
  <c r="M96"/>
  <c r="N96"/>
  <c r="O96"/>
  <c r="G87"/>
  <c r="G88" s="1"/>
  <c r="G96" s="1"/>
  <c r="F87"/>
  <c r="F88" s="1"/>
  <c r="F96" s="1"/>
  <c r="F100" s="1"/>
  <c r="F102" s="1"/>
  <c r="C121" s="1"/>
  <c r="M129" s="1"/>
  <c r="E87"/>
  <c r="E88" s="1"/>
  <c r="E96" s="1"/>
  <c r="L87"/>
  <c r="L88" s="1"/>
  <c r="C100"/>
  <c r="C102" s="1"/>
  <c r="C118" s="1"/>
  <c r="J87"/>
  <c r="J88" s="1"/>
  <c r="J96" s="1"/>
  <c r="I87"/>
  <c r="I88" s="1"/>
  <c r="I96" s="1"/>
  <c r="H87"/>
  <c r="H88" s="1"/>
  <c r="H96" s="1"/>
  <c r="D100" s="1"/>
  <c r="L96" i="3"/>
  <c r="M96"/>
  <c r="N96"/>
  <c r="O96"/>
  <c r="P96"/>
  <c r="G100" s="1"/>
  <c r="E101"/>
  <c r="S96"/>
  <c r="F101"/>
  <c r="T96"/>
  <c r="G101"/>
  <c r="U96"/>
  <c r="V96"/>
  <c r="C101"/>
  <c r="D101"/>
  <c r="R96"/>
  <c r="I87"/>
  <c r="I88" s="1"/>
  <c r="I96" s="1"/>
  <c r="G87"/>
  <c r="G88" s="1"/>
  <c r="G96" s="1"/>
  <c r="F87"/>
  <c r="F88" s="1"/>
  <c r="F96" s="1"/>
  <c r="F100" s="1"/>
  <c r="F102" s="1"/>
  <c r="C122" s="1"/>
  <c r="G122" s="1"/>
  <c r="E100"/>
  <c r="E102" s="1"/>
  <c r="C121" s="1"/>
  <c r="I121" s="1"/>
  <c r="D87"/>
  <c r="D88" s="1"/>
  <c r="D96" s="1"/>
  <c r="D100" s="1"/>
  <c r="D102" s="1"/>
  <c r="C120" s="1"/>
  <c r="G120" s="1"/>
  <c r="L87"/>
  <c r="L88" s="1"/>
  <c r="C100"/>
  <c r="C102" s="1"/>
  <c r="V96" i="8"/>
  <c r="C101"/>
  <c r="D101"/>
  <c r="R96"/>
  <c r="E101"/>
  <c r="S96"/>
  <c r="F101"/>
  <c r="T96"/>
  <c r="G101"/>
  <c r="U96"/>
  <c r="N96"/>
  <c r="O96"/>
  <c r="P96"/>
  <c r="G100" s="1"/>
  <c r="G102" s="1"/>
  <c r="C123" s="1"/>
  <c r="H123" s="1"/>
  <c r="L96"/>
  <c r="M96"/>
  <c r="D87"/>
  <c r="D88" s="1"/>
  <c r="D96" s="1"/>
  <c r="D100" s="1"/>
  <c r="D102" s="1"/>
  <c r="C120" s="1"/>
  <c r="H120" s="1"/>
  <c r="L87"/>
  <c r="L88" s="1"/>
  <c r="C87"/>
  <c r="C88" s="1"/>
  <c r="C96" s="1"/>
  <c r="G87"/>
  <c r="G88" s="1"/>
  <c r="G96" s="1"/>
  <c r="F100"/>
  <c r="F102" s="1"/>
  <c r="C122" s="1"/>
  <c r="O122" s="1"/>
  <c r="E100"/>
  <c r="E102" s="1"/>
  <c r="C121" s="1"/>
  <c r="G102" i="5" l="1"/>
  <c r="C123" s="1"/>
  <c r="G123" s="1"/>
  <c r="I122"/>
  <c r="J122"/>
  <c r="K122"/>
  <c r="L122"/>
  <c r="M122"/>
  <c r="D122"/>
  <c r="L131"/>
  <c r="N122"/>
  <c r="E122"/>
  <c r="M131"/>
  <c r="O122"/>
  <c r="G122"/>
  <c r="H122"/>
  <c r="M121"/>
  <c r="D121"/>
  <c r="N121"/>
  <c r="E121"/>
  <c r="O121"/>
  <c r="G121"/>
  <c r="L130"/>
  <c r="H121"/>
  <c r="M130"/>
  <c r="I121"/>
  <c r="J121"/>
  <c r="K121"/>
  <c r="L121"/>
  <c r="H123"/>
  <c r="J104"/>
  <c r="C119"/>
  <c r="L129"/>
  <c r="J120"/>
  <c r="M129"/>
  <c r="K120"/>
  <c r="L120"/>
  <c r="M120"/>
  <c r="D120"/>
  <c r="N120"/>
  <c r="E120"/>
  <c r="O120"/>
  <c r="G120"/>
  <c r="H120"/>
  <c r="I120"/>
  <c r="E100" i="4"/>
  <c r="E102" s="1"/>
  <c r="C120" s="1"/>
  <c r="M120" s="1"/>
  <c r="D102"/>
  <c r="C119" s="1"/>
  <c r="E119" s="1"/>
  <c r="G100"/>
  <c r="G102" s="1"/>
  <c r="J104" i="3"/>
  <c r="G102"/>
  <c r="C123" s="1"/>
  <c r="L123" s="1"/>
  <c r="C100" i="8"/>
  <c r="C102" s="1"/>
  <c r="C119" s="1"/>
  <c r="N119" s="1"/>
  <c r="F100" i="1"/>
  <c r="F102" s="1"/>
  <c r="C122" s="1"/>
  <c r="H122" s="1"/>
  <c r="G100"/>
  <c r="G102" s="1"/>
  <c r="C123" s="1"/>
  <c r="M123" s="1"/>
  <c r="D100"/>
  <c r="D102" s="1"/>
  <c r="K121"/>
  <c r="L121"/>
  <c r="M121"/>
  <c r="D121"/>
  <c r="N121"/>
  <c r="E121"/>
  <c r="O121"/>
  <c r="G121"/>
  <c r="L130"/>
  <c r="H121"/>
  <c r="J121"/>
  <c r="M130"/>
  <c r="I121"/>
  <c r="K119"/>
  <c r="L128"/>
  <c r="L119"/>
  <c r="D119"/>
  <c r="M128"/>
  <c r="M119"/>
  <c r="E119"/>
  <c r="N119"/>
  <c r="F119"/>
  <c r="F124" s="1"/>
  <c r="O119"/>
  <c r="G119"/>
  <c r="H119"/>
  <c r="J119"/>
  <c r="I119"/>
  <c r="M121" i="4"/>
  <c r="E121"/>
  <c r="J121"/>
  <c r="O121"/>
  <c r="K121"/>
  <c r="G121"/>
  <c r="L121"/>
  <c r="L129"/>
  <c r="H121"/>
  <c r="I121"/>
  <c r="D121"/>
  <c r="N121"/>
  <c r="N118"/>
  <c r="F118"/>
  <c r="F122" s="1"/>
  <c r="O118"/>
  <c r="G118"/>
  <c r="H118"/>
  <c r="I118"/>
  <c r="J118"/>
  <c r="K118"/>
  <c r="L126"/>
  <c r="L118"/>
  <c r="D118"/>
  <c r="M126"/>
  <c r="M118"/>
  <c r="E118"/>
  <c r="L120" i="3"/>
  <c r="O121"/>
  <c r="O122"/>
  <c r="G121"/>
  <c r="J121"/>
  <c r="H120"/>
  <c r="L130"/>
  <c r="K121"/>
  <c r="H122"/>
  <c r="M122"/>
  <c r="I120"/>
  <c r="H121"/>
  <c r="L121"/>
  <c r="I122"/>
  <c r="D122"/>
  <c r="C119"/>
  <c r="J119" s="1"/>
  <c r="M129"/>
  <c r="E120"/>
  <c r="M120"/>
  <c r="L131"/>
  <c r="N120"/>
  <c r="E121"/>
  <c r="L129"/>
  <c r="M121"/>
  <c r="J122"/>
  <c r="J120"/>
  <c r="D120"/>
  <c r="D121"/>
  <c r="K122"/>
  <c r="N122"/>
  <c r="N123"/>
  <c r="L122"/>
  <c r="N121"/>
  <c r="E122"/>
  <c r="K120"/>
  <c r="M130"/>
  <c r="M131"/>
  <c r="O123"/>
  <c r="O120"/>
  <c r="D119"/>
  <c r="K122" i="8"/>
  <c r="G123"/>
  <c r="M120"/>
  <c r="G122"/>
  <c r="L122"/>
  <c r="L123"/>
  <c r="D120"/>
  <c r="M122"/>
  <c r="I123"/>
  <c r="M132"/>
  <c r="N120"/>
  <c r="I120"/>
  <c r="J123"/>
  <c r="M123"/>
  <c r="E120"/>
  <c r="L129"/>
  <c r="L131"/>
  <c r="K123"/>
  <c r="D123"/>
  <c r="O120"/>
  <c r="J120"/>
  <c r="N122"/>
  <c r="N123"/>
  <c r="M129"/>
  <c r="K120"/>
  <c r="D122"/>
  <c r="H122"/>
  <c r="G120"/>
  <c r="E122"/>
  <c r="I122"/>
  <c r="E123"/>
  <c r="M131"/>
  <c r="J122"/>
  <c r="O123"/>
  <c r="L120"/>
  <c r="L132"/>
  <c r="L121"/>
  <c r="M121"/>
  <c r="D121"/>
  <c r="N121"/>
  <c r="E121"/>
  <c r="O121"/>
  <c r="G121"/>
  <c r="L130"/>
  <c r="H121"/>
  <c r="M130"/>
  <c r="I121"/>
  <c r="J121"/>
  <c r="K121"/>
  <c r="K123" i="5" l="1"/>
  <c r="I123"/>
  <c r="L123"/>
  <c r="M132"/>
  <c r="E123"/>
  <c r="D119" i="4"/>
  <c r="K123" i="3"/>
  <c r="I123"/>
  <c r="H119"/>
  <c r="G123"/>
  <c r="J119" i="8"/>
  <c r="J124" s="1"/>
  <c r="N124"/>
  <c r="M122" i="1"/>
  <c r="O122"/>
  <c r="I122"/>
  <c r="J122"/>
  <c r="D122"/>
  <c r="M131"/>
  <c r="K122"/>
  <c r="L122"/>
  <c r="L131"/>
  <c r="E122"/>
  <c r="J123" i="5"/>
  <c r="L132"/>
  <c r="D123"/>
  <c r="M123"/>
  <c r="O123"/>
  <c r="N123"/>
  <c r="M128"/>
  <c r="M133" s="1"/>
  <c r="M119"/>
  <c r="M124" s="1"/>
  <c r="E119"/>
  <c r="E124" s="1"/>
  <c r="N119"/>
  <c r="N124" s="1"/>
  <c r="O119"/>
  <c r="O124" s="1"/>
  <c r="G119"/>
  <c r="G124" s="1"/>
  <c r="H119"/>
  <c r="H124" s="1"/>
  <c r="I119"/>
  <c r="I124" s="1"/>
  <c r="J119"/>
  <c r="J124" s="1"/>
  <c r="K119"/>
  <c r="K124" s="1"/>
  <c r="L128"/>
  <c r="L133" s="1"/>
  <c r="L119"/>
  <c r="L124" s="1"/>
  <c r="D119"/>
  <c r="D124" s="1"/>
  <c r="F119"/>
  <c r="F124" s="1"/>
  <c r="K120" i="4"/>
  <c r="G119"/>
  <c r="M127"/>
  <c r="L120"/>
  <c r="M119"/>
  <c r="M122" s="1"/>
  <c r="M128"/>
  <c r="L128"/>
  <c r="I119"/>
  <c r="E120"/>
  <c r="E122" s="1"/>
  <c r="J120"/>
  <c r="G120"/>
  <c r="K119"/>
  <c r="N120"/>
  <c r="J119"/>
  <c r="I120"/>
  <c r="D120"/>
  <c r="N119"/>
  <c r="O119"/>
  <c r="L119"/>
  <c r="J104"/>
  <c r="H119"/>
  <c r="H122" s="1"/>
  <c r="H120"/>
  <c r="O120"/>
  <c r="L127"/>
  <c r="M132" i="3"/>
  <c r="M119"/>
  <c r="E119"/>
  <c r="H123"/>
  <c r="H124" s="1"/>
  <c r="M128"/>
  <c r="L132"/>
  <c r="I119"/>
  <c r="I124" s="1"/>
  <c r="F119"/>
  <c r="F124" s="1"/>
  <c r="K119"/>
  <c r="K124" s="1"/>
  <c r="D123"/>
  <c r="D124" s="1"/>
  <c r="L128"/>
  <c r="J123"/>
  <c r="J124" s="1"/>
  <c r="N119"/>
  <c r="N124" s="1"/>
  <c r="O119"/>
  <c r="O124" s="1"/>
  <c r="G119"/>
  <c r="L119"/>
  <c r="L124" s="1"/>
  <c r="M123"/>
  <c r="E123"/>
  <c r="O119" i="8"/>
  <c r="O124" s="1"/>
  <c r="L128"/>
  <c r="L133" s="1"/>
  <c r="F119"/>
  <c r="F124" s="1"/>
  <c r="M119"/>
  <c r="M124" s="1"/>
  <c r="E119"/>
  <c r="E124" s="1"/>
  <c r="G119"/>
  <c r="G124" s="1"/>
  <c r="L119"/>
  <c r="L124" s="1"/>
  <c r="H119"/>
  <c r="H124" s="1"/>
  <c r="D119"/>
  <c r="D124" s="1"/>
  <c r="K119"/>
  <c r="K124" s="1"/>
  <c r="I119"/>
  <c r="I124" s="1"/>
  <c r="M128"/>
  <c r="M133" s="1"/>
  <c r="J104"/>
  <c r="H123" i="1"/>
  <c r="K123"/>
  <c r="L132"/>
  <c r="L123"/>
  <c r="N122"/>
  <c r="G122"/>
  <c r="D123"/>
  <c r="O123"/>
  <c r="G123"/>
  <c r="N123"/>
  <c r="E123"/>
  <c r="C120"/>
  <c r="O120" s="1"/>
  <c r="J104"/>
  <c r="J123"/>
  <c r="M132"/>
  <c r="I123"/>
  <c r="D120"/>
  <c r="G120"/>
  <c r="G124" i="3" l="1"/>
  <c r="L122" i="4"/>
  <c r="I122"/>
  <c r="N122"/>
  <c r="K122"/>
  <c r="D122"/>
  <c r="N120" i="1"/>
  <c r="N124" s="1"/>
  <c r="G124"/>
  <c r="L130" i="4"/>
  <c r="G122"/>
  <c r="M130"/>
  <c r="J122"/>
  <c r="O122"/>
  <c r="M133" i="3"/>
  <c r="M124"/>
  <c r="L133"/>
  <c r="E124"/>
  <c r="D124" i="1"/>
  <c r="O124"/>
  <c r="E120"/>
  <c r="E124" s="1"/>
  <c r="I120"/>
  <c r="I124" s="1"/>
  <c r="M120"/>
  <c r="M124" s="1"/>
  <c r="L120"/>
  <c r="L124" s="1"/>
  <c r="M129"/>
  <c r="M133" s="1"/>
  <c r="J120"/>
  <c r="J124" s="1"/>
  <c r="L129"/>
  <c r="L133" s="1"/>
  <c r="H120"/>
  <c r="H124" s="1"/>
  <c r="K120"/>
  <c r="K124" s="1"/>
</calcChain>
</file>

<file path=xl/sharedStrings.xml><?xml version="1.0" encoding="utf-8"?>
<sst xmlns="http://schemas.openxmlformats.org/spreadsheetml/2006/main" count="2396" uniqueCount="280">
  <si>
    <t>Internal Assesment Sheet</t>
  </si>
  <si>
    <t>Program:- B.Tech. Artificial Intelligence and Data Science</t>
  </si>
  <si>
    <t>Semester / Section :- VI Semester B.Tech.</t>
  </si>
  <si>
    <t>Academic Year:- 2024–2025</t>
  </si>
  <si>
    <t>Assessment Tools</t>
  </si>
  <si>
    <t>Activity (8)</t>
  </si>
  <si>
    <t>Assign (7)</t>
  </si>
  <si>
    <t>Uni. Exam</t>
  </si>
  <si>
    <t xml:space="preserve">Sess 1 </t>
  </si>
  <si>
    <t xml:space="preserve">Sess 2 </t>
  </si>
  <si>
    <t>PUT</t>
  </si>
  <si>
    <t>Q1 or Q2</t>
  </si>
  <si>
    <t>Q3 or Q4</t>
  </si>
  <si>
    <t>Q5 or Q6</t>
  </si>
  <si>
    <t>Q7 or Q8</t>
  </si>
  <si>
    <t>Q9 or Q10</t>
  </si>
  <si>
    <t>Max. Marks</t>
  </si>
  <si>
    <t>CO Mapped</t>
  </si>
  <si>
    <t>CO1</t>
  </si>
  <si>
    <t>CO2</t>
  </si>
  <si>
    <t>CO3</t>
  </si>
  <si>
    <t>CO4</t>
  </si>
  <si>
    <t>CO5</t>
  </si>
  <si>
    <t>CO1, CO2, CO3, CO4, CO5</t>
  </si>
  <si>
    <t>Sr.No.</t>
  </si>
  <si>
    <t>University Roll List</t>
  </si>
  <si>
    <t>Marks Scored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</si>
  <si>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</si>
  <si>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</si>
  <si>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</si>
  <si>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</si>
  <si>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</si>
  <si>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</si>
  <si>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</si>
  <si>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</si>
  <si>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</si>
  <si>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</si>
  <si>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</si>
  <si>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</si>
  <si>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</si>
  <si>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</si>
  <si>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</si>
  <si>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</si>
  <si>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</si>
  <si>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</si>
  <si>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</si>
  <si>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</si>
  <si>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</si>
  <si>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</si>
  <si>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</si>
  <si>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</si>
  <si>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</si>
  <si>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</si>
  <si>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 xml:space="preserve">   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</si>
  <si>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</si>
  <si>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</si>
  <si>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</si>
  <si>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</si>
  <si>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</si>
  <si>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</si>
  <si>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</si>
  <si>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</si>
  <si>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</si>
  <si>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</si>
  <si>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</si>
  <si>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</si>
  <si>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</si>
  <si>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</si>
  <si>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</si>
  <si>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</si>
  <si>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46</t>
  </si>
  <si>
    <t>47</t>
  </si>
  <si>
    <t>48</t>
  </si>
  <si>
    <t>49</t>
  </si>
  <si>
    <t>51</t>
  </si>
  <si>
    <t>52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</si>
  <si>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</si>
  <si>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</si>
  <si>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</si>
  <si>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</si>
  <si>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</si>
  <si>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</si>
  <si>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</si>
  <si>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</si>
  <si>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</si>
  <si>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</si>
  <si>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</si>
  <si>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</si>
  <si>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</si>
  <si>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</si>
  <si>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</si>
  <si>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</si>
  <si>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</si>
  <si>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</si>
  <si>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</si>
  <si>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</si>
  <si>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</si>
  <si>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</si>
  <si>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Average =</t>
  </si>
  <si>
    <t>Absolute Marks (45%)</t>
  </si>
  <si>
    <t>Total no. of students</t>
  </si>
  <si>
    <t>No.of students scoring above absolute marks</t>
  </si>
  <si>
    <t>% of students scoring above absolute marks</t>
  </si>
  <si>
    <t>0..00</t>
  </si>
  <si>
    <t>CO Attainment</t>
  </si>
  <si>
    <t>L1 :</t>
  </si>
  <si>
    <t>45 % students scoring more than absolute marks</t>
  </si>
  <si>
    <t>L2 :</t>
  </si>
  <si>
    <t>55 % students scoring more than absolute marks</t>
  </si>
  <si>
    <t>L3 :</t>
  </si>
  <si>
    <t>65 % students scoring more than absolute marks</t>
  </si>
  <si>
    <t>Internal CO Attainment =</t>
  </si>
  <si>
    <t>Sess 1</t>
  </si>
  <si>
    <t>Sess 2</t>
  </si>
  <si>
    <t>Activity</t>
  </si>
  <si>
    <t>Assign/ Tut</t>
  </si>
  <si>
    <t>CO6</t>
  </si>
  <si>
    <t>Internal CO Attainment</t>
  </si>
  <si>
    <t>University CO Attainment</t>
  </si>
  <si>
    <t>Actual CO Attaiment = 80% UCOA + 20% ICOA</t>
  </si>
  <si>
    <t>Consoliated CO attainment of the subject</t>
  </si>
  <si>
    <t>CO-PO Mapping &amp; extent of corelation</t>
  </si>
  <si>
    <t>CO\PO</t>
  </si>
  <si>
    <t>PO1</t>
  </si>
  <si>
    <t>PO2</t>
  </si>
  <si>
    <t>PO3</t>
  </si>
  <si>
    <t>PO4</t>
  </si>
  <si>
    <t>PO5</t>
  </si>
  <si>
    <t>PO6</t>
  </si>
  <si>
    <t>PO7</t>
  </si>
  <si>
    <t>PO8</t>
  </si>
  <si>
    <t>PO9</t>
  </si>
  <si>
    <t>PO10</t>
  </si>
  <si>
    <t>PO11</t>
  </si>
  <si>
    <t>PO12</t>
  </si>
  <si>
    <t>BTECH_AI&amp;DS_601T.1</t>
  </si>
  <si>
    <t>BTECH_AI&amp;DS_601T.2</t>
  </si>
  <si>
    <t>BTECH_AI&amp;DS_601T.3</t>
  </si>
  <si>
    <t>BTECH_AI&amp;DS_601T.4</t>
  </si>
  <si>
    <t>BTECH_AI&amp;DS_601T.5</t>
  </si>
  <si>
    <t>BTECH_AI&amp;DS_601T</t>
  </si>
  <si>
    <t>PO attainment through CO</t>
  </si>
  <si>
    <t>Attainment</t>
  </si>
  <si>
    <t>PO09</t>
  </si>
  <si>
    <t>Average</t>
  </si>
  <si>
    <t>CO-PSO Correlation</t>
  </si>
  <si>
    <t>CO-PSO Attainment</t>
  </si>
  <si>
    <t>PSO1</t>
  </si>
  <si>
    <t>PSO2</t>
  </si>
  <si>
    <t>Course / Course Code:Computer Communication Networks/ BTECH_AI&amp;DS_602T</t>
  </si>
  <si>
    <t>BTECH_AI&amp;DS_602T.1</t>
  </si>
  <si>
    <t>BTECH_AI&amp;DS_602T.2</t>
  </si>
  <si>
    <t>BTECH_AI&amp;DS_602T.3</t>
  </si>
  <si>
    <t>BTECH_AI&amp;DS_602T.4</t>
  </si>
  <si>
    <t>BTECH_AI&amp;DS_602T.5</t>
  </si>
  <si>
    <t>BTECH_AI&amp;DS_602T</t>
  </si>
  <si>
    <t>Course / Course Code:Digital Signal Design using Verilog / BTECH_AI&amp;DS_603T</t>
  </si>
  <si>
    <t>BTECH_AI&amp;DS_603T.1</t>
  </si>
  <si>
    <t>BTECH_AI&amp;DS_603T.2</t>
  </si>
  <si>
    <t>BTECH_AI&amp;DS_603T.3</t>
  </si>
  <si>
    <t>BTECH_AI&amp;DS_603T.4</t>
  </si>
  <si>
    <t>BTECH_AI&amp;DS_603T.5</t>
  </si>
  <si>
    <t>BTECH_AI&amp;DS_603T</t>
  </si>
  <si>
    <t>Course / Course Code: Block Chain and Ciber Security / BTECH_AI&amp;DS_604.2T</t>
  </si>
  <si>
    <t>BTECH_AI&amp;DS_604.2T.1</t>
  </si>
  <si>
    <t>BTECH_AI&amp;DS_604.2T.2</t>
  </si>
  <si>
    <t>BTECH_AI&amp;DS_604.2T.3</t>
  </si>
  <si>
    <t>BTECH_AI&amp;DS_604.2T.4</t>
  </si>
  <si>
    <t>BTECH_AI&amp;DS_604.2T</t>
  </si>
  <si>
    <t>Course / Course Code: Current Trends And Technology / BTECH_AI&amp;DS_605.1T</t>
  </si>
  <si>
    <t>18</t>
  </si>
  <si>
    <t>28</t>
  </si>
  <si>
    <t>45</t>
  </si>
  <si>
    <t>50</t>
  </si>
  <si>
    <t>53</t>
  </si>
  <si>
    <t>63</t>
  </si>
  <si>
    <t>BTECH_AI&amp;DS_605.1T.1</t>
  </si>
  <si>
    <t>BTECH_AI&amp;DS_605.1T.2</t>
  </si>
  <si>
    <t>BTECH_AI&amp;DS_605.1T.3</t>
  </si>
  <si>
    <t>BTECH_AI&amp;DS_605.1T.4</t>
  </si>
  <si>
    <t>BTECH_AI&amp;DS_605.1T.5</t>
  </si>
  <si>
    <t>BTECH_AI&amp;DS_605.1T</t>
  </si>
  <si>
    <t>Session 2   24-25 (Even Sem)</t>
  </si>
  <si>
    <t>VI Semester</t>
  </si>
  <si>
    <t>Distribution of Sessional 1 &amp; 2 &amp; PUT Marks</t>
  </si>
  <si>
    <t>Roll No</t>
  </si>
  <si>
    <t>Name of Student</t>
  </si>
  <si>
    <t>DL</t>
  </si>
  <si>
    <t>CCN</t>
  </si>
  <si>
    <t>DSDV</t>
  </si>
  <si>
    <t>Ele-II(BCCS)</t>
  </si>
  <si>
    <t>open Ele-I (CCT)</t>
  </si>
  <si>
    <t>Sess-1</t>
  </si>
  <si>
    <t>Sess-2</t>
  </si>
  <si>
    <t>Q.1 or Q.2      1    M</t>
  </si>
  <si>
    <t>Q.3 or   Q.4 1   M</t>
  </si>
  <si>
    <t>Q1 or Q2 1   M</t>
  </si>
  <si>
    <t>Q3 or Q4 1    M</t>
  </si>
  <si>
    <t>Q1 or Q2 14M</t>
  </si>
  <si>
    <t>Q3 or Q4 14M</t>
  </si>
  <si>
    <t>Q5 or Q6 14M</t>
  </si>
  <si>
    <t>Q7 or Q8 14M</t>
  </si>
  <si>
    <t>Q9 or Q1    14M</t>
  </si>
  <si>
    <t>Q.1 or Q.2      1   M</t>
  </si>
  <si>
    <t>Q.3 or Q.4 1   M</t>
  </si>
  <si>
    <t>AKANKSHA PRAMOD SATDEVE</t>
  </si>
  <si>
    <t>AVANTIKA PRAVIN MASKE</t>
  </si>
  <si>
    <t>DHARATI MOHAN TARAR</t>
  </si>
  <si>
    <t>DIYA JAYANT TEMBHURNE</t>
  </si>
  <si>
    <t>EKTA SANDEEP SATGHARE</t>
  </si>
  <si>
    <t>GOURI UMESH KASHETTIWAR</t>
  </si>
  <si>
    <t>KALYANI CHANDRASHEKHAR FATING</t>
  </si>
  <si>
    <t>KETAKI RAJU NIMJE</t>
  </si>
  <si>
    <t>AB</t>
  </si>
  <si>
    <t>KHUSHI SANJAY DHABALE</t>
  </si>
  <si>
    <t>MAHI PRASHANT NAKHATE</t>
  </si>
  <si>
    <t>MANASI SAKHARE</t>
  </si>
  <si>
    <t>NIKITA VIJAY YENDE</t>
  </si>
  <si>
    <t>PALLAVI DEVENDRA PARMAR</t>
  </si>
  <si>
    <t>PAYAL MANOHAR HARODE</t>
  </si>
  <si>
    <t>POOJA PRADIP NAIKWADE</t>
  </si>
  <si>
    <t>POOJA RAMESHWER PATANKAR</t>
  </si>
  <si>
    <t>PRADNYA NIRANJAN WANJARI</t>
  </si>
  <si>
    <t>SAYALI H GABHANE</t>
  </si>
  <si>
    <t>SAKSHI KISHOR MILMILE</t>
  </si>
  <si>
    <t>SHAMITA SHRIRAM NINAVE</t>
  </si>
  <si>
    <t>UTKARSHA UMRAO THAWARE</t>
  </si>
  <si>
    <t>VAIBHAVI K MOGHARE</t>
  </si>
  <si>
    <t>VAIDEHI DEVIDASJI RAKAS</t>
  </si>
  <si>
    <t>VAISHNAVI RAJESH GAHLOD</t>
  </si>
  <si>
    <t>VAISHNAVI RAVIN BELE</t>
  </si>
  <si>
    <t>VAISHNAVI SHANKAR TUPATE</t>
  </si>
  <si>
    <t>YARMIKA SUNIL NARAD</t>
  </si>
  <si>
    <t>AADITYA PRADEEP NARWADKAR</t>
  </si>
  <si>
    <t>ABHAY SHARAD LOKARE</t>
  </si>
  <si>
    <t>AMAN PADMAKAR BURBURE</t>
  </si>
  <si>
    <t>ANSHU PRADIP GUDHEWAR</t>
  </si>
  <si>
    <t>ATHARVA RAMPRASAD REHPADE</t>
  </si>
  <si>
    <t>AYUSH NARENDRA NAGARGADE</t>
  </si>
  <si>
    <t>AYUSH SURESH ZADE</t>
  </si>
  <si>
    <t>CHETAN DIPCHAND BHAGAT</t>
  </si>
  <si>
    <t>CHINMAY RAJENDRA PATHAK</t>
  </si>
  <si>
    <t>FAIZAN JAVED KHAN</t>
  </si>
  <si>
    <t>GANESH NARHAREE DHERE</t>
  </si>
  <si>
    <t>GUNMAY ANIL KHARABE</t>
  </si>
  <si>
    <t>HARSHAL DEVIDAS DANGARE</t>
  </si>
  <si>
    <t>HARSHAL GUNDERAO PANCHAL</t>
  </si>
  <si>
    <t>KAPIL AJAY NAWHATE</t>
  </si>
  <si>
    <t>KARAN BHAGAT</t>
  </si>
  <si>
    <t>KAUTUK SUDHAKAR BUTLE</t>
  </si>
  <si>
    <t>KRUSHNA RAJESAHEB CHAVHAN</t>
  </si>
  <si>
    <t>MADHAV DHANANJAY KAWADE</t>
  </si>
  <si>
    <t>OM SURENDRA MADAVI</t>
  </si>
  <si>
    <t>PARTH SHASHIKANT PARASMODE</t>
  </si>
  <si>
    <t>PAVAN RAHUL MULKALWAR</t>
  </si>
  <si>
    <t>PRAVAN V KHAREY</t>
  </si>
  <si>
    <t>RAGHAV ANSHUMAN TIWARI</t>
  </si>
  <si>
    <t>RAKSHIT CHATURBHUJ JARVEKAR</t>
  </si>
  <si>
    <t>RAVI KESHAV SHRIPAD</t>
  </si>
  <si>
    <t>RHUSHIKESH VINAY UGEMUGE</t>
  </si>
  <si>
    <t>RITESH KESHAV KALAMBE</t>
  </si>
  <si>
    <t>ROHIT DILIRAM PATLE</t>
  </si>
  <si>
    <t>ROHIT HIRALAL FARDE</t>
  </si>
  <si>
    <t>RUSHIKESH HARIDAS BHISE</t>
  </si>
  <si>
    <t>SAHIL BHANUDAS PAWAR</t>
  </si>
  <si>
    <t>SAHIL BHIMRAO DHANVIJ</t>
  </si>
  <si>
    <t>SAMEER SUKHADEO CHANDEKAR</t>
  </si>
  <si>
    <t>SHISHIR KAILAS MANE</t>
  </si>
  <si>
    <t>SHIVAM BHAIRABA DUGALE</t>
  </si>
  <si>
    <t>SIDDHESH JAWADE</t>
  </si>
  <si>
    <t>SIDDHESH CHANDRASHEKHAR DHANDE</t>
  </si>
  <si>
    <t>SYED ZAHED HUSSAIN ZAKIR HUSSAIN</t>
  </si>
  <si>
    <t>TUSHAR LAXMANRAO BHAGAT</t>
  </si>
  <si>
    <t>TUSHAR MADHAO CHANDEWAR</t>
  </si>
  <si>
    <t>VEDANT GIRI</t>
  </si>
  <si>
    <t>YASH GAJANAN KAMBALE</t>
  </si>
  <si>
    <t>SAHILI HIRAMAN GABHANE</t>
  </si>
  <si>
    <t>Course / Course Code:  Deep Larning   / BTECH_AI&amp;DS_601T</t>
  </si>
  <si>
    <t>A</t>
  </si>
  <si>
    <t>__</t>
  </si>
</sst>
</file>

<file path=xl/styles.xml><?xml version="1.0" encoding="utf-8"?>
<styleSheet xmlns="http://schemas.openxmlformats.org/spreadsheetml/2006/main">
  <fonts count="29">
    <font>
      <sz val="10"/>
      <color rgb="FF000000"/>
      <name val="Arial"/>
      <charset val="134"/>
      <scheme val="minor"/>
    </font>
    <font>
      <sz val="16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6"/>
      <color theme="1"/>
      <name val="Times New Roman"/>
      <family val="1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0"/>
      <name val="Times New Roman"/>
      <family val="1"/>
    </font>
    <font>
      <sz val="9"/>
      <color rgb="FF000000"/>
      <name val="Arial"/>
      <family val="2"/>
    </font>
    <font>
      <sz val="16"/>
      <color theme="1"/>
      <name val="Calibri"/>
      <family val="2"/>
    </font>
    <font>
      <b/>
      <sz val="20"/>
      <color rgb="FF000000"/>
      <name val="Times New Roman"/>
      <family val="1"/>
    </font>
    <font>
      <b/>
      <sz val="20"/>
      <name val="Times New Roman"/>
      <family val="1"/>
    </font>
    <font>
      <b/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8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1"/>
      <color rgb="FFFF0000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10"/>
      <color rgb="FFFF0000"/>
      <name val="Times New Roman"/>
      <family val="1"/>
    </font>
    <font>
      <sz val="10"/>
      <color theme="1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</font>
    <font>
      <sz val="12"/>
      <color rgb="FF000000"/>
      <name val="Times New Roman"/>
      <family val="1"/>
    </font>
  </fonts>
  <fills count="37">
    <fill>
      <patternFill patternType="none"/>
    </fill>
    <fill>
      <patternFill patternType="gray125"/>
    </fill>
    <fill>
      <patternFill patternType="solid">
        <fgColor rgb="FFD9D2E9"/>
        <bgColor rgb="FFD9D2E9"/>
      </patternFill>
    </fill>
    <fill>
      <patternFill patternType="solid">
        <fgColor theme="7" tint="0.79995117038483843"/>
        <bgColor rgb="FFB6D7A8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9" tint="0.79995117038483843"/>
        <bgColor rgb="FFD0E0E3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79995117038483843"/>
        <bgColor rgb="FFFFFF00"/>
      </patternFill>
    </fill>
    <fill>
      <patternFill patternType="solid">
        <fgColor theme="5" tint="0.79995117038483843"/>
        <bgColor rgb="FFF4CCCC"/>
      </patternFill>
    </fill>
    <fill>
      <patternFill patternType="solid">
        <fgColor rgb="FFFFE599"/>
        <bgColor rgb="FFFFE599"/>
      </patternFill>
    </fill>
    <fill>
      <patternFill patternType="solid">
        <fgColor rgb="FFEAF1DD"/>
        <bgColor rgb="FFEAF1DD"/>
      </patternFill>
    </fill>
    <fill>
      <patternFill patternType="solid">
        <fgColor rgb="FFFCD5B4"/>
        <bgColor rgb="FFFCD5B4"/>
      </patternFill>
    </fill>
    <fill>
      <patternFill patternType="solid">
        <fgColor rgb="FFE5E0EC"/>
        <bgColor rgb="FFE5E0EC"/>
      </patternFill>
    </fill>
    <fill>
      <patternFill patternType="solid">
        <fgColor theme="0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4" tint="0.79995117038483843"/>
        <bgColor rgb="FFF2F2F2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C5D9F1"/>
        <bgColor rgb="FFC5D9F1"/>
      </patternFill>
    </fill>
    <fill>
      <patternFill patternType="solid">
        <fgColor rgb="FFFDE9D9"/>
        <bgColor rgb="FFFDE9D9"/>
      </patternFill>
    </fill>
    <fill>
      <patternFill patternType="solid">
        <fgColor rgb="FF00FFFF"/>
        <bgColor rgb="FF00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rgb="FFFFFF00"/>
      </patternFill>
    </fill>
    <fill>
      <patternFill patternType="solid">
        <fgColor theme="8" tint="0.79998168889431442"/>
        <bgColor rgb="FFF4CCCC"/>
      </patternFill>
    </fill>
    <fill>
      <patternFill patternType="solid">
        <fgColor theme="9" tint="0.79998168889431442"/>
        <bgColor rgb="FFF4CCCC"/>
      </patternFill>
    </fill>
    <fill>
      <patternFill patternType="solid">
        <fgColor theme="7" tint="0.79998168889431442"/>
        <bgColor rgb="FFF4CCCC"/>
      </patternFill>
    </fill>
    <fill>
      <patternFill patternType="solid">
        <fgColor theme="9" tint="0.79998168889431442"/>
        <bgColor rgb="FFD9D2E9"/>
      </patternFill>
    </fill>
    <fill>
      <patternFill patternType="solid">
        <fgColor theme="7" tint="0.79998168889431442"/>
        <bgColor rgb="FFD9D2E9"/>
      </patternFill>
    </fill>
    <fill>
      <patternFill patternType="solid">
        <fgColor theme="8" tint="0.79998168889431442"/>
        <bgColor rgb="FFD9D2E9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2">
    <xf numFmtId="0" fontId="0" fillId="0" borderId="0" xfId="0" applyFont="1" applyAlignment="1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5" fillId="0" borderId="1" xfId="0" applyFont="1" applyBorder="1" applyAlignment="1"/>
    <xf numFmtId="0" fontId="3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5" fillId="0" borderId="5" xfId="0" applyFont="1" applyBorder="1" applyAlignment="1"/>
    <xf numFmtId="0" fontId="7" fillId="2" borderId="5" xfId="0" applyFont="1" applyFill="1" applyBorder="1" applyAlignment="1">
      <alignment horizontal="center" vertical="center"/>
    </xf>
    <xf numFmtId="0" fontId="6" fillId="0" borderId="5" xfId="0" applyFont="1" applyBorder="1" applyAlignment="1"/>
    <xf numFmtId="0" fontId="8" fillId="2" borderId="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3" fillId="4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/>
    </xf>
    <xf numFmtId="0" fontId="2" fillId="3" borderId="9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 wrapText="1"/>
    </xf>
    <xf numFmtId="0" fontId="7" fillId="9" borderId="5" xfId="0" applyFont="1" applyFill="1" applyBorder="1" applyAlignment="1">
      <alignment horizontal="center" vertical="center" wrapText="1"/>
    </xf>
    <xf numFmtId="0" fontId="2" fillId="9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5" fillId="6" borderId="14" xfId="0" applyFont="1" applyFill="1" applyBorder="1" applyAlignment="1">
      <alignment horizontal="center" vertical="center" wrapText="1"/>
    </xf>
    <xf numFmtId="0" fontId="15" fillId="14" borderId="14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5" fillId="13" borderId="17" xfId="0" applyFont="1" applyFill="1" applyBorder="1" applyAlignment="1">
      <alignment horizontal="center" vertical="center"/>
    </xf>
    <xf numFmtId="0" fontId="15" fillId="6" borderId="13" xfId="0" applyFont="1" applyFill="1" applyBorder="1" applyAlignment="1">
      <alignment horizontal="center" vertical="center"/>
    </xf>
    <xf numFmtId="0" fontId="15" fillId="6" borderId="14" xfId="0" applyFont="1" applyFill="1" applyBorder="1" applyAlignment="1">
      <alignment horizontal="center" vertical="center"/>
    </xf>
    <xf numFmtId="0" fontId="15" fillId="14" borderId="14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/>
    </xf>
    <xf numFmtId="0" fontId="15" fillId="0" borderId="18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5" fillId="15" borderId="14" xfId="0" applyFont="1" applyFill="1" applyBorder="1" applyAlignment="1">
      <alignment horizontal="center" vertical="center"/>
    </xf>
    <xf numFmtId="0" fontId="15" fillId="16" borderId="14" xfId="0" applyFont="1" applyFill="1" applyBorder="1" applyAlignment="1">
      <alignment horizontal="center" vertical="center"/>
    </xf>
    <xf numFmtId="0" fontId="15" fillId="17" borderId="14" xfId="0" applyFont="1" applyFill="1" applyBorder="1" applyAlignment="1">
      <alignment horizontal="center" vertical="center"/>
    </xf>
    <xf numFmtId="0" fontId="15" fillId="15" borderId="14" xfId="0" applyFont="1" applyFill="1" applyBorder="1" applyAlignment="1">
      <alignment horizontal="center" vertical="center" wrapText="1"/>
    </xf>
    <xf numFmtId="0" fontId="15" fillId="16" borderId="14" xfId="0" applyFont="1" applyFill="1" applyBorder="1" applyAlignment="1">
      <alignment horizontal="center" vertical="center" wrapText="1"/>
    </xf>
    <xf numFmtId="0" fontId="15" fillId="17" borderId="14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18" fillId="19" borderId="0" xfId="0" applyFont="1" applyFill="1" applyBorder="1" applyAlignment="1">
      <alignment horizontal="center" vertical="center"/>
    </xf>
    <xf numFmtId="0" fontId="15" fillId="19" borderId="0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2" fontId="3" fillId="0" borderId="14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2" fontId="3" fillId="0" borderId="18" xfId="0" applyNumberFormat="1" applyFont="1" applyBorder="1" applyAlignment="1">
      <alignment horizontal="center" vertical="center"/>
    </xf>
    <xf numFmtId="0" fontId="15" fillId="12" borderId="18" xfId="0" applyFont="1" applyFill="1" applyBorder="1" applyAlignment="1">
      <alignment horizontal="center" vertical="center"/>
    </xf>
    <xf numFmtId="0" fontId="3" fillId="11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11" borderId="14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2" fontId="19" fillId="10" borderId="14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2" fontId="2" fillId="0" borderId="14" xfId="0" applyNumberFormat="1" applyFont="1" applyBorder="1" applyAlignment="1">
      <alignment horizontal="center" vertical="center"/>
    </xf>
    <xf numFmtId="0" fontId="22" fillId="21" borderId="14" xfId="0" applyFont="1" applyFill="1" applyBorder="1" applyAlignment="1">
      <alignment horizontal="center" vertical="center"/>
    </xf>
    <xf numFmtId="2" fontId="15" fillId="21" borderId="14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2" fontId="21" fillId="22" borderId="9" xfId="0" applyNumberFormat="1" applyFont="1" applyFill="1" applyBorder="1" applyAlignment="1">
      <alignment horizontal="center" vertical="center"/>
    </xf>
    <xf numFmtId="0" fontId="7" fillId="19" borderId="9" xfId="0" applyFont="1" applyFill="1" applyBorder="1" applyAlignment="1">
      <alignment horizontal="center" vertical="center"/>
    </xf>
    <xf numFmtId="0" fontId="7" fillId="19" borderId="14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2" fontId="15" fillId="10" borderId="5" xfId="0" applyNumberFormat="1" applyFont="1" applyFill="1" applyBorder="1" applyAlignment="1">
      <alignment horizontal="center" vertical="center"/>
    </xf>
    <xf numFmtId="0" fontId="14" fillId="1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15" fillId="10" borderId="0" xfId="0" applyNumberFormat="1" applyFont="1" applyFill="1" applyBorder="1" applyAlignment="1">
      <alignment horizontal="center" vertical="center"/>
    </xf>
    <xf numFmtId="2" fontId="23" fillId="10" borderId="14" xfId="0" applyNumberFormat="1" applyFont="1" applyFill="1" applyBorder="1" applyAlignment="1">
      <alignment horizontal="center" vertical="center"/>
    </xf>
    <xf numFmtId="0" fontId="15" fillId="21" borderId="14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2" fontId="3" fillId="22" borderId="9" xfId="0" applyNumberFormat="1" applyFont="1" applyFill="1" applyBorder="1" applyAlignment="1">
      <alignment horizontal="center" vertical="center"/>
    </xf>
    <xf numFmtId="0" fontId="15" fillId="10" borderId="0" xfId="0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49" fontId="3" fillId="0" borderId="17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/>
    </xf>
    <xf numFmtId="0" fontId="15" fillId="0" borderId="5" xfId="0" applyFont="1" applyBorder="1" applyAlignment="1">
      <alignment horizontal="center" vertical="center" wrapText="1"/>
    </xf>
    <xf numFmtId="0" fontId="3" fillId="23" borderId="5" xfId="0" applyFont="1" applyFill="1" applyBorder="1" applyAlignment="1">
      <alignment horizontal="center" vertical="center"/>
    </xf>
    <xf numFmtId="0" fontId="3" fillId="24" borderId="5" xfId="0" applyFont="1" applyFill="1" applyBorder="1" applyAlignment="1">
      <alignment horizontal="center" vertical="center"/>
    </xf>
    <xf numFmtId="0" fontId="3" fillId="25" borderId="5" xfId="0" applyFont="1" applyFill="1" applyBorder="1" applyAlignment="1">
      <alignment horizontal="center" vertical="center"/>
    </xf>
    <xf numFmtId="0" fontId="3" fillId="28" borderId="5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/>
    </xf>
    <xf numFmtId="0" fontId="7" fillId="29" borderId="5" xfId="0" applyFont="1" applyFill="1" applyBorder="1" applyAlignment="1">
      <alignment horizontal="center" vertical="center"/>
    </xf>
    <xf numFmtId="0" fontId="7" fillId="23" borderId="5" xfId="0" applyFont="1" applyFill="1" applyBorder="1" applyAlignment="1">
      <alignment horizontal="center" vertical="center"/>
    </xf>
    <xf numFmtId="0" fontId="26" fillId="0" borderId="7" xfId="0" applyFont="1" applyBorder="1" applyAlignment="1">
      <alignment horizontal="center"/>
    </xf>
    <xf numFmtId="0" fontId="15" fillId="0" borderId="1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7" fillId="30" borderId="5" xfId="0" applyFont="1" applyFill="1" applyBorder="1" applyAlignment="1">
      <alignment horizontal="center" vertical="center" wrapText="1"/>
    </xf>
    <xf numFmtId="0" fontId="7" fillId="31" borderId="5" xfId="0" applyFont="1" applyFill="1" applyBorder="1" applyAlignment="1">
      <alignment horizontal="center" vertical="center" wrapText="1"/>
    </xf>
    <xf numFmtId="0" fontId="7" fillId="32" borderId="5" xfId="0" applyFont="1" applyFill="1" applyBorder="1" applyAlignment="1">
      <alignment horizontal="center" vertical="center" wrapText="1"/>
    </xf>
    <xf numFmtId="0" fontId="7" fillId="33" borderId="5" xfId="0" applyFont="1" applyFill="1" applyBorder="1" applyAlignment="1">
      <alignment horizontal="center" vertical="center"/>
    </xf>
    <xf numFmtId="0" fontId="8" fillId="33" borderId="5" xfId="0" applyFont="1" applyFill="1" applyBorder="1" applyAlignment="1">
      <alignment horizontal="center" vertical="center"/>
    </xf>
    <xf numFmtId="0" fontId="7" fillId="34" borderId="5" xfId="0" applyFont="1" applyFill="1" applyBorder="1" applyAlignment="1">
      <alignment horizontal="center" vertical="center"/>
    </xf>
    <xf numFmtId="0" fontId="8" fillId="34" borderId="5" xfId="0" applyFont="1" applyFill="1" applyBorder="1" applyAlignment="1">
      <alignment horizontal="center" vertical="center"/>
    </xf>
    <xf numFmtId="0" fontId="7" fillId="35" borderId="5" xfId="0" applyFont="1" applyFill="1" applyBorder="1" applyAlignment="1">
      <alignment horizontal="center" vertical="center"/>
    </xf>
    <xf numFmtId="0" fontId="8" fillId="35" borderId="5" xfId="0" applyFont="1" applyFill="1" applyBorder="1" applyAlignment="1">
      <alignment horizontal="center" vertical="center"/>
    </xf>
    <xf numFmtId="0" fontId="27" fillId="27" borderId="18" xfId="0" applyFont="1" applyFill="1" applyBorder="1" applyAlignment="1">
      <alignment horizontal="center" vertical="center"/>
    </xf>
    <xf numFmtId="0" fontId="27" fillId="26" borderId="18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36" borderId="5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12" fillId="10" borderId="8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5" fillId="12" borderId="8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16" fillId="6" borderId="14" xfId="0" applyFont="1" applyFill="1" applyBorder="1" applyAlignment="1">
      <alignment horizontal="center" vertical="center"/>
    </xf>
    <xf numFmtId="0" fontId="15" fillId="14" borderId="1" xfId="0" applyFont="1" applyFill="1" applyBorder="1" applyAlignment="1">
      <alignment horizontal="center" vertical="center"/>
    </xf>
    <xf numFmtId="0" fontId="16" fillId="14" borderId="14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horizontal="center" vertical="center"/>
    </xf>
    <xf numFmtId="0" fontId="15" fillId="14" borderId="6" xfId="0" applyFont="1" applyFill="1" applyBorder="1" applyAlignment="1">
      <alignment horizontal="center" vertical="center"/>
    </xf>
    <xf numFmtId="0" fontId="16" fillId="14" borderId="9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5" fillId="10" borderId="8" xfId="0" applyFont="1" applyFill="1" applyBorder="1" applyAlignment="1">
      <alignment horizontal="center" vertical="center" wrapText="1"/>
    </xf>
    <xf numFmtId="2" fontId="23" fillId="10" borderId="1" xfId="0" applyNumberFormat="1" applyFont="1" applyFill="1" applyBorder="1" applyAlignment="1">
      <alignment horizontal="center" vertical="center"/>
    </xf>
    <xf numFmtId="0" fontId="15" fillId="20" borderId="8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5" fillId="13" borderId="2" xfId="0" applyFont="1" applyFill="1" applyBorder="1" applyAlignment="1">
      <alignment horizontal="center" vertical="center" wrapText="1"/>
    </xf>
    <xf numFmtId="0" fontId="16" fillId="13" borderId="2" xfId="0" applyFont="1" applyFill="1" applyBorder="1" applyAlignment="1">
      <alignment horizontal="center" vertical="center"/>
    </xf>
    <xf numFmtId="0" fontId="16" fillId="13" borderId="13" xfId="0" applyFont="1" applyFill="1" applyBorder="1" applyAlignment="1">
      <alignment horizontal="center" vertical="center"/>
    </xf>
    <xf numFmtId="0" fontId="15" fillId="10" borderId="3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5" fillId="15" borderId="2" xfId="0" applyFont="1" applyFill="1" applyBorder="1" applyAlignment="1">
      <alignment horizontal="center" vertical="center" wrapText="1"/>
    </xf>
    <xf numFmtId="0" fontId="16" fillId="15" borderId="2" xfId="0" applyFont="1" applyFill="1" applyBorder="1" applyAlignment="1">
      <alignment horizontal="center" vertical="center"/>
    </xf>
    <xf numFmtId="0" fontId="16" fillId="15" borderId="13" xfId="0" applyFont="1" applyFill="1" applyBorder="1" applyAlignment="1">
      <alignment horizontal="center" vertical="center"/>
    </xf>
    <xf numFmtId="0" fontId="15" fillId="16" borderId="2" xfId="0" applyFont="1" applyFill="1" applyBorder="1" applyAlignment="1">
      <alignment horizontal="center" vertical="center" wrapText="1"/>
    </xf>
    <xf numFmtId="0" fontId="16" fillId="16" borderId="2" xfId="0" applyFont="1" applyFill="1" applyBorder="1" applyAlignment="1">
      <alignment horizontal="center" vertical="center"/>
    </xf>
    <xf numFmtId="0" fontId="16" fillId="16" borderId="13" xfId="0" applyFont="1" applyFill="1" applyBorder="1" applyAlignment="1">
      <alignment horizontal="center" vertical="center"/>
    </xf>
    <xf numFmtId="0" fontId="15" fillId="17" borderId="2" xfId="0" applyFont="1" applyFill="1" applyBorder="1" applyAlignment="1">
      <alignment horizontal="center" vertical="center" wrapText="1"/>
    </xf>
    <xf numFmtId="0" fontId="16" fillId="18" borderId="2" xfId="0" applyFont="1" applyFill="1" applyBorder="1" applyAlignment="1">
      <alignment horizontal="center" vertical="center"/>
    </xf>
    <xf numFmtId="0" fontId="16" fillId="18" borderId="13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15" fillId="11" borderId="8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11" borderId="8" xfId="0" applyFont="1" applyFill="1" applyBorder="1" applyAlignment="1">
      <alignment horizontal="center" vertical="center"/>
    </xf>
    <xf numFmtId="0" fontId="14" fillId="12" borderId="8" xfId="0" applyFont="1" applyFill="1" applyBorder="1" applyAlignment="1">
      <alignment horizontal="center" vertical="center"/>
    </xf>
    <xf numFmtId="2" fontId="19" fillId="10" borderId="1" xfId="0" applyNumberFormat="1" applyFont="1" applyFill="1" applyBorder="1" applyAlignment="1">
      <alignment horizontal="center" vertical="center"/>
    </xf>
    <xf numFmtId="0" fontId="18" fillId="20" borderId="8" xfId="0" applyFont="1" applyFill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2" fillId="8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W996"/>
  <sheetViews>
    <sheetView workbookViewId="0">
      <selection activeCell="Q104" sqref="Q104"/>
    </sheetView>
  </sheetViews>
  <sheetFormatPr defaultColWidth="12.5703125" defaultRowHeight="15" customHeight="1"/>
  <cols>
    <col min="1" max="1" width="6.7109375" style="33" customWidth="1"/>
    <col min="2" max="2" width="19.42578125" style="33" customWidth="1"/>
    <col min="3" max="23" width="6.7109375" style="33" customWidth="1"/>
    <col min="24" max="16384" width="12.5703125" style="33"/>
  </cols>
  <sheetData>
    <row r="1" spans="1:16" ht="28.5" customHeight="1">
      <c r="B1" s="130" t="s">
        <v>0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2"/>
    </row>
    <row r="2" spans="1:16" ht="15.75" customHeight="1">
      <c r="B2" s="133" t="s">
        <v>1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5"/>
    </row>
    <row r="3" spans="1:16" ht="15.75" customHeight="1">
      <c r="B3" s="133" t="s">
        <v>2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5"/>
    </row>
    <row r="4" spans="1:16" ht="15.75" customHeight="1">
      <c r="B4" s="185" t="s">
        <v>277</v>
      </c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5"/>
    </row>
    <row r="5" spans="1:16" ht="15.75" customHeight="1">
      <c r="B5" s="136" t="s">
        <v>3</v>
      </c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5"/>
    </row>
    <row r="6" spans="1:16" ht="15.75" customHeight="1">
      <c r="B6" s="167" t="s">
        <v>4</v>
      </c>
      <c r="C6" s="137">
        <v>20</v>
      </c>
      <c r="D6" s="138"/>
      <c r="E6" s="139">
        <v>20</v>
      </c>
      <c r="F6" s="140"/>
      <c r="G6" s="141">
        <v>70</v>
      </c>
      <c r="H6" s="142"/>
      <c r="I6" s="142"/>
      <c r="J6" s="142"/>
      <c r="K6" s="142"/>
      <c r="L6" s="173" t="s">
        <v>5</v>
      </c>
      <c r="M6" s="176" t="s">
        <v>6</v>
      </c>
      <c r="N6" s="179" t="s">
        <v>7</v>
      </c>
    </row>
    <row r="7" spans="1:16" ht="15.75" customHeight="1">
      <c r="B7" s="168"/>
      <c r="C7" s="143" t="s">
        <v>8</v>
      </c>
      <c r="D7" s="144"/>
      <c r="E7" s="145" t="s">
        <v>9</v>
      </c>
      <c r="F7" s="146"/>
      <c r="G7" s="147" t="s">
        <v>10</v>
      </c>
      <c r="H7" s="148"/>
      <c r="I7" s="148"/>
      <c r="J7" s="148"/>
      <c r="K7" s="149"/>
      <c r="L7" s="174"/>
      <c r="M7" s="177"/>
      <c r="N7" s="180"/>
    </row>
    <row r="8" spans="1:16" ht="39" customHeight="1">
      <c r="B8" s="169"/>
      <c r="C8" s="34" t="s">
        <v>11</v>
      </c>
      <c r="D8" s="34" t="s">
        <v>12</v>
      </c>
      <c r="E8" s="35" t="s">
        <v>11</v>
      </c>
      <c r="F8" s="35" t="s">
        <v>12</v>
      </c>
      <c r="G8" s="36" t="s">
        <v>11</v>
      </c>
      <c r="H8" s="36" t="s">
        <v>12</v>
      </c>
      <c r="I8" s="36" t="s">
        <v>13</v>
      </c>
      <c r="J8" s="36" t="s">
        <v>14</v>
      </c>
      <c r="K8" s="36" t="s">
        <v>15</v>
      </c>
      <c r="L8" s="175"/>
      <c r="M8" s="178"/>
      <c r="N8" s="181"/>
    </row>
    <row r="9" spans="1:16" ht="15.75" customHeight="1">
      <c r="B9" s="37" t="s">
        <v>16</v>
      </c>
      <c r="C9" s="38">
        <v>10</v>
      </c>
      <c r="D9" s="39">
        <v>10</v>
      </c>
      <c r="E9" s="40">
        <v>10</v>
      </c>
      <c r="F9" s="40">
        <v>10</v>
      </c>
      <c r="G9" s="41">
        <v>14</v>
      </c>
      <c r="H9" s="41">
        <v>14</v>
      </c>
      <c r="I9" s="41">
        <v>14</v>
      </c>
      <c r="J9" s="41">
        <v>14</v>
      </c>
      <c r="K9" s="41">
        <v>14</v>
      </c>
      <c r="L9" s="47">
        <v>8</v>
      </c>
      <c r="M9" s="48">
        <v>7</v>
      </c>
      <c r="N9" s="49">
        <v>70</v>
      </c>
    </row>
    <row r="10" spans="1:16" ht="65.099999999999994" customHeight="1">
      <c r="B10" s="37" t="s">
        <v>17</v>
      </c>
      <c r="C10" s="38" t="s">
        <v>18</v>
      </c>
      <c r="D10" s="39" t="s">
        <v>19</v>
      </c>
      <c r="E10" s="40" t="s">
        <v>20</v>
      </c>
      <c r="F10" s="40" t="s">
        <v>21</v>
      </c>
      <c r="G10" s="41" t="s">
        <v>18</v>
      </c>
      <c r="H10" s="41" t="s">
        <v>19</v>
      </c>
      <c r="I10" s="41" t="s">
        <v>20</v>
      </c>
      <c r="J10" s="41" t="s">
        <v>21</v>
      </c>
      <c r="K10" s="41" t="s">
        <v>22</v>
      </c>
      <c r="L10" s="50" t="s">
        <v>23</v>
      </c>
      <c r="M10" s="51" t="s">
        <v>23</v>
      </c>
      <c r="N10" s="52" t="s">
        <v>23</v>
      </c>
    </row>
    <row r="11" spans="1:16" ht="24.75" customHeight="1">
      <c r="A11" s="42" t="s">
        <v>24</v>
      </c>
      <c r="B11" s="102" t="s">
        <v>25</v>
      </c>
      <c r="C11" s="150" t="s">
        <v>26</v>
      </c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2"/>
    </row>
    <row r="12" spans="1:16" ht="15.75" customHeight="1">
      <c r="A12" s="100" t="s">
        <v>27</v>
      </c>
      <c r="B12" s="103">
        <v>317172</v>
      </c>
      <c r="C12" s="107">
        <v>6</v>
      </c>
      <c r="D12" s="107"/>
      <c r="E12" s="106">
        <v>4</v>
      </c>
      <c r="F12" s="106">
        <v>9</v>
      </c>
      <c r="G12" s="105">
        <v>12</v>
      </c>
      <c r="H12" s="105">
        <v>3</v>
      </c>
      <c r="I12" s="105"/>
      <c r="J12" s="105"/>
      <c r="K12" s="105"/>
      <c r="L12" s="125">
        <v>8</v>
      </c>
      <c r="M12" s="126">
        <v>7</v>
      </c>
      <c r="N12" s="108">
        <v>39</v>
      </c>
      <c r="P12" s="55"/>
    </row>
    <row r="13" spans="1:16" ht="15.75" customHeight="1">
      <c r="A13" s="100" t="s">
        <v>28</v>
      </c>
      <c r="B13" s="103">
        <v>317173</v>
      </c>
      <c r="C13" s="107">
        <v>1</v>
      </c>
      <c r="D13" s="107">
        <v>6</v>
      </c>
      <c r="E13" s="106">
        <v>4</v>
      </c>
      <c r="F13" s="106">
        <v>8</v>
      </c>
      <c r="G13" s="105">
        <v>13</v>
      </c>
      <c r="H13" s="105"/>
      <c r="I13" s="105">
        <v>6</v>
      </c>
      <c r="J13" s="105">
        <v>4</v>
      </c>
      <c r="K13" s="105"/>
      <c r="L13" s="125">
        <v>8</v>
      </c>
      <c r="M13" s="126">
        <v>7</v>
      </c>
      <c r="N13" s="108">
        <v>29</v>
      </c>
      <c r="P13" s="55"/>
    </row>
    <row r="14" spans="1:16" ht="15.75" customHeight="1">
      <c r="A14" s="100" t="s">
        <v>29</v>
      </c>
      <c r="B14" s="103">
        <v>317174</v>
      </c>
      <c r="C14" s="107">
        <v>6</v>
      </c>
      <c r="D14" s="107">
        <v>8</v>
      </c>
      <c r="E14" s="106">
        <v>7</v>
      </c>
      <c r="F14" s="106"/>
      <c r="G14" s="105">
        <v>1</v>
      </c>
      <c r="H14" s="105">
        <v>1</v>
      </c>
      <c r="I14" s="105">
        <v>9</v>
      </c>
      <c r="J14" s="105">
        <v>2</v>
      </c>
      <c r="K14" s="105"/>
      <c r="L14" s="125">
        <v>8</v>
      </c>
      <c r="M14" s="126">
        <v>7</v>
      </c>
      <c r="N14" s="108">
        <v>39</v>
      </c>
      <c r="P14" s="55"/>
    </row>
    <row r="15" spans="1:16" ht="15.75" customHeight="1">
      <c r="A15" s="100" t="s">
        <v>30</v>
      </c>
      <c r="B15" s="103">
        <v>317175</v>
      </c>
      <c r="C15" s="107">
        <v>3</v>
      </c>
      <c r="D15" s="107">
        <v>4</v>
      </c>
      <c r="E15" s="106">
        <v>5</v>
      </c>
      <c r="F15" s="106">
        <v>5</v>
      </c>
      <c r="G15" s="105">
        <v>9</v>
      </c>
      <c r="H15" s="105"/>
      <c r="I15" s="105"/>
      <c r="J15" s="105">
        <v>13</v>
      </c>
      <c r="K15" s="105"/>
      <c r="L15" s="125">
        <v>8</v>
      </c>
      <c r="M15" s="126">
        <v>7</v>
      </c>
      <c r="N15" s="108">
        <v>45</v>
      </c>
      <c r="P15" s="55"/>
    </row>
    <row r="16" spans="1:16" ht="15.75" customHeight="1">
      <c r="A16" s="100" t="s">
        <v>31</v>
      </c>
      <c r="B16" s="103">
        <v>317176</v>
      </c>
      <c r="C16" s="107">
        <v>8</v>
      </c>
      <c r="D16" s="107">
        <v>3</v>
      </c>
      <c r="E16" s="106">
        <v>9</v>
      </c>
      <c r="F16" s="106"/>
      <c r="G16" s="105">
        <v>13</v>
      </c>
      <c r="H16" s="105"/>
      <c r="I16" s="105">
        <v>6</v>
      </c>
      <c r="J16" s="105">
        <v>5</v>
      </c>
      <c r="K16" s="105"/>
      <c r="L16" s="125">
        <v>8</v>
      </c>
      <c r="M16" s="126">
        <v>7</v>
      </c>
      <c r="N16" s="108">
        <v>31</v>
      </c>
      <c r="P16" s="55"/>
    </row>
    <row r="17" spans="1:16" ht="15.75" customHeight="1">
      <c r="A17" s="100" t="s">
        <v>32</v>
      </c>
      <c r="B17" s="103">
        <v>317177</v>
      </c>
      <c r="C17" s="107">
        <v>8</v>
      </c>
      <c r="D17" s="107"/>
      <c r="E17" s="106">
        <v>4</v>
      </c>
      <c r="F17" s="106">
        <v>7</v>
      </c>
      <c r="G17" s="105">
        <v>9</v>
      </c>
      <c r="H17" s="105"/>
      <c r="I17" s="105">
        <v>3</v>
      </c>
      <c r="J17" s="105">
        <v>5</v>
      </c>
      <c r="K17" s="105"/>
      <c r="L17" s="125">
        <v>8</v>
      </c>
      <c r="M17" s="126">
        <v>7</v>
      </c>
      <c r="N17" s="108">
        <v>30</v>
      </c>
      <c r="P17" s="55"/>
    </row>
    <row r="18" spans="1:16" ht="15.75" customHeight="1">
      <c r="A18" s="100" t="s">
        <v>33</v>
      </c>
      <c r="B18" s="103">
        <v>317178</v>
      </c>
      <c r="C18" s="107">
        <v>7</v>
      </c>
      <c r="D18" s="107"/>
      <c r="E18" s="106">
        <v>4</v>
      </c>
      <c r="F18" s="106">
        <v>9</v>
      </c>
      <c r="G18" s="105">
        <v>13</v>
      </c>
      <c r="H18" s="105"/>
      <c r="I18" s="105">
        <v>6</v>
      </c>
      <c r="J18" s="105">
        <v>6</v>
      </c>
      <c r="K18" s="105"/>
      <c r="L18" s="125">
        <v>8</v>
      </c>
      <c r="M18" s="126">
        <v>7</v>
      </c>
      <c r="N18" s="108">
        <v>41</v>
      </c>
      <c r="P18" s="55"/>
    </row>
    <row r="19" spans="1:16" ht="15.75" customHeight="1">
      <c r="A19" s="100" t="s">
        <v>34</v>
      </c>
      <c r="B19" s="103">
        <v>317179</v>
      </c>
      <c r="C19" s="107">
        <v>5</v>
      </c>
      <c r="D19" s="107"/>
      <c r="E19" s="106">
        <v>4</v>
      </c>
      <c r="F19" s="106"/>
      <c r="G19" s="105">
        <v>6</v>
      </c>
      <c r="H19" s="105">
        <v>3</v>
      </c>
      <c r="I19" s="105"/>
      <c r="J19" s="105"/>
      <c r="K19" s="105"/>
      <c r="L19" s="125">
        <v>8</v>
      </c>
      <c r="M19" s="126">
        <v>7</v>
      </c>
      <c r="N19" s="108">
        <v>33</v>
      </c>
      <c r="P19" s="55"/>
    </row>
    <row r="20" spans="1:16" ht="15.75" customHeight="1">
      <c r="A20" s="100" t="s">
        <v>35</v>
      </c>
      <c r="B20" s="103">
        <v>31718</v>
      </c>
      <c r="C20" s="107">
        <v>9</v>
      </c>
      <c r="D20" s="107">
        <v>5</v>
      </c>
      <c r="E20" s="106">
        <v>1</v>
      </c>
      <c r="F20" s="106">
        <v>3</v>
      </c>
      <c r="G20" s="105">
        <v>1</v>
      </c>
      <c r="H20" s="105"/>
      <c r="I20" s="105">
        <v>7</v>
      </c>
      <c r="J20" s="105">
        <v>13</v>
      </c>
      <c r="K20" s="105"/>
      <c r="L20" s="125">
        <v>8</v>
      </c>
      <c r="M20" s="126">
        <v>7</v>
      </c>
      <c r="N20" s="108">
        <v>42</v>
      </c>
      <c r="P20" s="55"/>
    </row>
    <row r="21" spans="1:16" ht="15.75" customHeight="1">
      <c r="A21" s="100" t="s">
        <v>36</v>
      </c>
      <c r="B21" s="103">
        <v>317181</v>
      </c>
      <c r="C21" s="107">
        <v>1</v>
      </c>
      <c r="D21" s="107">
        <v>1</v>
      </c>
      <c r="E21" s="106">
        <v>1</v>
      </c>
      <c r="F21" s="106">
        <v>6</v>
      </c>
      <c r="G21" s="105">
        <v>14</v>
      </c>
      <c r="H21" s="105">
        <v>14</v>
      </c>
      <c r="I21" s="105">
        <v>11</v>
      </c>
      <c r="J21" s="105">
        <v>12</v>
      </c>
      <c r="K21" s="105"/>
      <c r="L21" s="125">
        <v>8</v>
      </c>
      <c r="M21" s="126">
        <v>7</v>
      </c>
      <c r="N21" s="108">
        <v>46</v>
      </c>
      <c r="P21" s="55"/>
    </row>
    <row r="22" spans="1:16" ht="15.75" customHeight="1">
      <c r="A22" s="100" t="s">
        <v>37</v>
      </c>
      <c r="B22" s="103">
        <v>317182</v>
      </c>
      <c r="C22" s="107">
        <v>4</v>
      </c>
      <c r="D22" s="107"/>
      <c r="E22" s="106">
        <v>9</v>
      </c>
      <c r="F22" s="106"/>
      <c r="G22" s="105">
        <v>12</v>
      </c>
      <c r="H22" s="105">
        <v>11</v>
      </c>
      <c r="I22" s="105"/>
      <c r="J22" s="105"/>
      <c r="K22" s="105">
        <v>7</v>
      </c>
      <c r="L22" s="125">
        <v>8</v>
      </c>
      <c r="M22" s="126">
        <v>7</v>
      </c>
      <c r="N22" s="108">
        <v>34</v>
      </c>
      <c r="P22" s="55"/>
    </row>
    <row r="23" spans="1:16" ht="15.75" customHeight="1">
      <c r="A23" s="100" t="s">
        <v>38</v>
      </c>
      <c r="B23" s="103">
        <v>317183</v>
      </c>
      <c r="C23" s="107">
        <v>8</v>
      </c>
      <c r="D23" s="107">
        <v>1</v>
      </c>
      <c r="E23" s="106">
        <v>5</v>
      </c>
      <c r="F23" s="106">
        <v>9</v>
      </c>
      <c r="G23" s="105">
        <v>13</v>
      </c>
      <c r="H23" s="105">
        <v>1</v>
      </c>
      <c r="I23" s="105">
        <v>9</v>
      </c>
      <c r="J23" s="105"/>
      <c r="K23" s="105"/>
      <c r="L23" s="125">
        <v>8</v>
      </c>
      <c r="M23" s="126">
        <v>7</v>
      </c>
      <c r="N23" s="108">
        <v>38</v>
      </c>
      <c r="P23" s="55"/>
    </row>
    <row r="24" spans="1:16" ht="15.75" customHeight="1">
      <c r="A24" s="100" t="s">
        <v>39</v>
      </c>
      <c r="B24" s="103">
        <v>317184</v>
      </c>
      <c r="C24" s="107">
        <v>3</v>
      </c>
      <c r="D24" s="107">
        <v>1</v>
      </c>
      <c r="E24" s="106">
        <v>9</v>
      </c>
      <c r="F24" s="106"/>
      <c r="G24" s="105">
        <v>7</v>
      </c>
      <c r="H24" s="105"/>
      <c r="I24" s="105">
        <v>1</v>
      </c>
      <c r="J24" s="105">
        <v>6</v>
      </c>
      <c r="K24" s="105"/>
      <c r="L24" s="125">
        <v>8</v>
      </c>
      <c r="M24" s="126">
        <v>7</v>
      </c>
      <c r="N24" s="108">
        <v>26</v>
      </c>
      <c r="P24" s="55"/>
    </row>
    <row r="25" spans="1:16" ht="15.75" customHeight="1">
      <c r="A25" s="100" t="s">
        <v>40</v>
      </c>
      <c r="B25" s="103">
        <v>317185</v>
      </c>
      <c r="C25" s="107">
        <v>9</v>
      </c>
      <c r="D25" s="107"/>
      <c r="E25" s="106">
        <v>5</v>
      </c>
      <c r="F25" s="106">
        <v>7</v>
      </c>
      <c r="G25" s="105"/>
      <c r="H25" s="105">
        <v>13</v>
      </c>
      <c r="I25" s="105">
        <v>14</v>
      </c>
      <c r="J25" s="105"/>
      <c r="K25" s="105">
        <v>13</v>
      </c>
      <c r="L25" s="125">
        <v>8</v>
      </c>
      <c r="M25" s="126">
        <v>7</v>
      </c>
      <c r="N25" s="108">
        <v>32</v>
      </c>
      <c r="P25" s="55"/>
    </row>
    <row r="26" spans="1:16" ht="15.75" customHeight="1">
      <c r="A26" s="100" t="s">
        <v>41</v>
      </c>
      <c r="B26" s="103">
        <v>317186</v>
      </c>
      <c r="C26" s="107">
        <v>5</v>
      </c>
      <c r="D26" s="107"/>
      <c r="E26" s="106"/>
      <c r="F26" s="106"/>
      <c r="G26" s="105">
        <v>13</v>
      </c>
      <c r="H26" s="105"/>
      <c r="I26" s="105"/>
      <c r="J26" s="105"/>
      <c r="K26" s="105">
        <v>7</v>
      </c>
      <c r="L26" s="125">
        <v>8</v>
      </c>
      <c r="M26" s="126">
        <v>7</v>
      </c>
      <c r="N26" s="108">
        <v>22</v>
      </c>
      <c r="P26" s="55"/>
    </row>
    <row r="27" spans="1:16" ht="15.75" customHeight="1">
      <c r="A27" s="100" t="s">
        <v>42</v>
      </c>
      <c r="B27" s="103">
        <v>317187</v>
      </c>
      <c r="C27" s="107">
        <v>6</v>
      </c>
      <c r="D27" s="107">
        <v>4</v>
      </c>
      <c r="E27" s="106">
        <v>5</v>
      </c>
      <c r="F27" s="106">
        <v>4</v>
      </c>
      <c r="G27" s="105">
        <v>12</v>
      </c>
      <c r="H27" s="105">
        <v>4</v>
      </c>
      <c r="I27" s="105"/>
      <c r="J27" s="105">
        <v>3</v>
      </c>
      <c r="K27" s="105"/>
      <c r="L27" s="125">
        <v>8</v>
      </c>
      <c r="M27" s="126">
        <v>7</v>
      </c>
      <c r="N27" s="108">
        <v>33</v>
      </c>
      <c r="P27" s="55"/>
    </row>
    <row r="28" spans="1:16" ht="15.75" customHeight="1">
      <c r="A28" s="100" t="s">
        <v>43</v>
      </c>
      <c r="B28" s="103">
        <v>317188</v>
      </c>
      <c r="C28" s="107"/>
      <c r="D28" s="107"/>
      <c r="E28" s="106">
        <v>5</v>
      </c>
      <c r="F28" s="106">
        <v>7</v>
      </c>
      <c r="G28" s="105">
        <v>12</v>
      </c>
      <c r="H28" s="105"/>
      <c r="I28" s="105"/>
      <c r="J28" s="105">
        <v>5</v>
      </c>
      <c r="K28" s="105"/>
      <c r="L28" s="125">
        <v>8</v>
      </c>
      <c r="M28" s="126">
        <v>7</v>
      </c>
      <c r="N28" s="108">
        <v>34</v>
      </c>
      <c r="P28" s="55"/>
    </row>
    <row r="29" spans="1:16" ht="15.75" customHeight="1">
      <c r="A29" s="100" t="s">
        <v>44</v>
      </c>
      <c r="B29" s="103">
        <v>317189</v>
      </c>
      <c r="C29" s="107">
        <v>1</v>
      </c>
      <c r="D29" s="107">
        <v>5</v>
      </c>
      <c r="E29" s="106">
        <v>1</v>
      </c>
      <c r="F29" s="106">
        <v>6</v>
      </c>
      <c r="G29" s="105">
        <v>13</v>
      </c>
      <c r="H29" s="105">
        <v>4</v>
      </c>
      <c r="I29" s="105"/>
      <c r="J29" s="105">
        <v>7</v>
      </c>
      <c r="K29" s="105"/>
      <c r="L29" s="125">
        <v>8</v>
      </c>
      <c r="M29" s="126">
        <v>7</v>
      </c>
      <c r="N29" s="108">
        <v>30</v>
      </c>
      <c r="P29" s="55"/>
    </row>
    <row r="30" spans="1:16" ht="15.75" customHeight="1">
      <c r="A30" s="100" t="s">
        <v>45</v>
      </c>
      <c r="B30" s="103">
        <v>31719</v>
      </c>
      <c r="C30" s="107">
        <v>9</v>
      </c>
      <c r="D30" s="107">
        <v>5</v>
      </c>
      <c r="E30" s="106">
        <v>4</v>
      </c>
      <c r="F30" s="106">
        <v>7</v>
      </c>
      <c r="G30" s="105">
        <v>11</v>
      </c>
      <c r="H30" s="105">
        <v>1</v>
      </c>
      <c r="I30" s="105"/>
      <c r="J30" s="105">
        <v>5</v>
      </c>
      <c r="K30" s="105"/>
      <c r="L30" s="125">
        <v>8</v>
      </c>
      <c r="M30" s="126">
        <v>7</v>
      </c>
      <c r="N30" s="108">
        <v>35</v>
      </c>
      <c r="P30" s="55"/>
    </row>
    <row r="31" spans="1:16" ht="15.75" customHeight="1">
      <c r="A31" s="100" t="s">
        <v>46</v>
      </c>
      <c r="B31" s="103">
        <v>317191</v>
      </c>
      <c r="C31" s="107">
        <v>1</v>
      </c>
      <c r="D31" s="107">
        <v>5</v>
      </c>
      <c r="E31" s="106">
        <v>5</v>
      </c>
      <c r="F31" s="106">
        <v>6</v>
      </c>
      <c r="G31" s="105">
        <v>14</v>
      </c>
      <c r="H31" s="105">
        <v>6</v>
      </c>
      <c r="I31" s="105">
        <v>3</v>
      </c>
      <c r="J31" s="105"/>
      <c r="K31" s="105"/>
      <c r="L31" s="125">
        <v>8</v>
      </c>
      <c r="M31" s="126">
        <v>7</v>
      </c>
      <c r="N31" s="108">
        <v>38</v>
      </c>
      <c r="P31" s="55"/>
    </row>
    <row r="32" spans="1:16" ht="15.75" customHeight="1">
      <c r="A32" s="100" t="s">
        <v>47</v>
      </c>
      <c r="B32" s="103">
        <v>317192</v>
      </c>
      <c r="C32" s="107">
        <v>9</v>
      </c>
      <c r="D32" s="107">
        <v>2</v>
      </c>
      <c r="E32" s="106">
        <v>9</v>
      </c>
      <c r="F32" s="106">
        <v>3</v>
      </c>
      <c r="G32" s="105">
        <v>1</v>
      </c>
      <c r="H32" s="105">
        <v>2</v>
      </c>
      <c r="I32" s="105">
        <v>5</v>
      </c>
      <c r="J32" s="105">
        <v>2</v>
      </c>
      <c r="K32" s="105"/>
      <c r="L32" s="125">
        <v>8</v>
      </c>
      <c r="M32" s="126">
        <v>7</v>
      </c>
      <c r="N32" s="108">
        <v>23</v>
      </c>
      <c r="P32" s="55"/>
    </row>
    <row r="33" spans="1:16" ht="15.75" customHeight="1">
      <c r="A33" s="100" t="s">
        <v>48</v>
      </c>
      <c r="B33" s="103">
        <v>317193</v>
      </c>
      <c r="C33" s="107"/>
      <c r="D33" s="107"/>
      <c r="E33" s="106">
        <v>5</v>
      </c>
      <c r="F33" s="106">
        <v>5</v>
      </c>
      <c r="G33" s="105">
        <v>1</v>
      </c>
      <c r="H33" s="105">
        <v>1</v>
      </c>
      <c r="I33" s="105">
        <v>4</v>
      </c>
      <c r="J33" s="105"/>
      <c r="K33" s="105"/>
      <c r="L33" s="125">
        <v>8</v>
      </c>
      <c r="M33" s="126">
        <v>7</v>
      </c>
      <c r="N33" s="108">
        <v>42</v>
      </c>
      <c r="P33" s="55"/>
    </row>
    <row r="34" spans="1:16" ht="15.75" customHeight="1">
      <c r="A34" s="100" t="s">
        <v>49</v>
      </c>
      <c r="B34" s="103">
        <v>317194</v>
      </c>
      <c r="C34" s="107">
        <v>5</v>
      </c>
      <c r="D34" s="107">
        <v>1</v>
      </c>
      <c r="E34" s="106">
        <v>9</v>
      </c>
      <c r="F34" s="106">
        <v>6</v>
      </c>
      <c r="G34" s="105">
        <v>12</v>
      </c>
      <c r="H34" s="105">
        <v>1</v>
      </c>
      <c r="I34" s="105">
        <v>9</v>
      </c>
      <c r="J34" s="105">
        <v>6</v>
      </c>
      <c r="K34" s="105">
        <v>3</v>
      </c>
      <c r="L34" s="125">
        <v>8</v>
      </c>
      <c r="M34" s="126">
        <v>7</v>
      </c>
      <c r="N34" s="108">
        <v>39</v>
      </c>
      <c r="P34" s="55"/>
    </row>
    <row r="35" spans="1:16" ht="15.75" customHeight="1">
      <c r="A35" s="100" t="s">
        <v>50</v>
      </c>
      <c r="B35" s="103">
        <v>317195</v>
      </c>
      <c r="C35" s="107">
        <v>9</v>
      </c>
      <c r="D35" s="107">
        <v>5</v>
      </c>
      <c r="E35" s="106">
        <v>1</v>
      </c>
      <c r="F35" s="106">
        <v>6</v>
      </c>
      <c r="G35" s="105">
        <v>14</v>
      </c>
      <c r="H35" s="105">
        <v>4</v>
      </c>
      <c r="I35" s="105">
        <v>6</v>
      </c>
      <c r="J35" s="105">
        <v>6</v>
      </c>
      <c r="K35" s="105"/>
      <c r="L35" s="125">
        <v>8</v>
      </c>
      <c r="M35" s="126">
        <v>7</v>
      </c>
      <c r="N35" s="108">
        <v>40</v>
      </c>
      <c r="P35" s="55"/>
    </row>
    <row r="36" spans="1:16" ht="15.75" customHeight="1">
      <c r="A36" s="100" t="s">
        <v>51</v>
      </c>
      <c r="B36" s="103">
        <v>317196</v>
      </c>
      <c r="C36" s="107">
        <v>1</v>
      </c>
      <c r="D36" s="107">
        <v>1</v>
      </c>
      <c r="E36" s="106">
        <v>1</v>
      </c>
      <c r="F36" s="106">
        <v>5</v>
      </c>
      <c r="G36" s="105">
        <v>14</v>
      </c>
      <c r="H36" s="105"/>
      <c r="I36" s="105">
        <v>16</v>
      </c>
      <c r="J36" s="105"/>
      <c r="K36" s="105"/>
      <c r="L36" s="125">
        <v>8</v>
      </c>
      <c r="M36" s="126">
        <v>7</v>
      </c>
      <c r="N36" s="108">
        <v>38</v>
      </c>
      <c r="P36" s="55"/>
    </row>
    <row r="37" spans="1:16" ht="15.75" customHeight="1">
      <c r="A37" s="100" t="s">
        <v>52</v>
      </c>
      <c r="B37" s="103">
        <v>317197</v>
      </c>
      <c r="C37" s="107">
        <v>1</v>
      </c>
      <c r="D37" s="107">
        <v>5</v>
      </c>
      <c r="E37" s="106">
        <v>3</v>
      </c>
      <c r="F37" s="106">
        <v>1</v>
      </c>
      <c r="G37" s="105">
        <v>14</v>
      </c>
      <c r="H37" s="105" t="s">
        <v>53</v>
      </c>
      <c r="I37" s="105">
        <v>12</v>
      </c>
      <c r="J37" s="105"/>
      <c r="K37" s="105">
        <v>2</v>
      </c>
      <c r="L37" s="125">
        <v>8</v>
      </c>
      <c r="M37" s="126">
        <v>7</v>
      </c>
      <c r="N37" s="108">
        <v>40</v>
      </c>
      <c r="P37" s="55"/>
    </row>
    <row r="38" spans="1:16" ht="15.75" customHeight="1">
      <c r="A38" s="100" t="s">
        <v>54</v>
      </c>
      <c r="B38" s="103">
        <v>317198</v>
      </c>
      <c r="C38" s="107">
        <v>9</v>
      </c>
      <c r="D38" s="107">
        <v>5</v>
      </c>
      <c r="E38" s="106">
        <v>5</v>
      </c>
      <c r="F38" s="106">
        <v>5</v>
      </c>
      <c r="G38" s="105">
        <v>1</v>
      </c>
      <c r="H38" s="105">
        <v>6</v>
      </c>
      <c r="I38" s="105">
        <v>1</v>
      </c>
      <c r="J38" s="105"/>
      <c r="K38" s="105"/>
      <c r="L38" s="125">
        <v>8</v>
      </c>
      <c r="M38" s="126">
        <v>7</v>
      </c>
      <c r="N38" s="108">
        <v>36</v>
      </c>
      <c r="P38" s="55"/>
    </row>
    <row r="39" spans="1:16" ht="15.75" customHeight="1">
      <c r="A39" s="100" t="s">
        <v>55</v>
      </c>
      <c r="B39" s="103">
        <v>317199</v>
      </c>
      <c r="C39" s="107">
        <v>7</v>
      </c>
      <c r="D39" s="107">
        <v>1</v>
      </c>
      <c r="E39" s="106"/>
      <c r="F39" s="106"/>
      <c r="G39" s="105">
        <v>6</v>
      </c>
      <c r="H39" s="105">
        <v>7</v>
      </c>
      <c r="I39" s="105">
        <v>4</v>
      </c>
      <c r="J39" s="105"/>
      <c r="K39" s="105"/>
      <c r="L39" s="125">
        <v>8</v>
      </c>
      <c r="M39" s="126">
        <v>7</v>
      </c>
      <c r="N39" s="108">
        <v>25</v>
      </c>
      <c r="P39" s="55"/>
    </row>
    <row r="40" spans="1:16" ht="15.75" customHeight="1">
      <c r="A40" s="100" t="s">
        <v>56</v>
      </c>
      <c r="B40" s="103">
        <v>317200</v>
      </c>
      <c r="C40" s="107">
        <v>2</v>
      </c>
      <c r="D40" s="107"/>
      <c r="E40" s="106"/>
      <c r="F40" s="106"/>
      <c r="G40" s="105">
        <v>5</v>
      </c>
      <c r="H40" s="105"/>
      <c r="I40" s="105"/>
      <c r="J40" s="105"/>
      <c r="K40" s="105"/>
      <c r="L40" s="125">
        <v>8</v>
      </c>
      <c r="M40" s="126">
        <v>7</v>
      </c>
      <c r="N40" s="108">
        <v>31</v>
      </c>
      <c r="P40" s="55"/>
    </row>
    <row r="41" spans="1:16" ht="15.75" customHeight="1">
      <c r="A41" s="100" t="s">
        <v>57</v>
      </c>
      <c r="B41" s="103">
        <v>317201</v>
      </c>
      <c r="C41" s="107" t="s">
        <v>53</v>
      </c>
      <c r="D41" s="107"/>
      <c r="E41" s="106">
        <v>5</v>
      </c>
      <c r="F41" s="106">
        <v>3</v>
      </c>
      <c r="G41" s="105">
        <v>9</v>
      </c>
      <c r="H41" s="105">
        <v>6</v>
      </c>
      <c r="I41" s="105"/>
      <c r="J41" s="105"/>
      <c r="K41" s="105"/>
      <c r="L41" s="125">
        <v>8</v>
      </c>
      <c r="M41" s="126">
        <v>7</v>
      </c>
      <c r="N41" s="108">
        <v>28</v>
      </c>
      <c r="P41" s="55"/>
    </row>
    <row r="42" spans="1:16" ht="15.75" customHeight="1">
      <c r="A42" s="100" t="s">
        <v>58</v>
      </c>
      <c r="B42" s="103">
        <v>317202</v>
      </c>
      <c r="C42" s="107">
        <v>5</v>
      </c>
      <c r="D42" s="107">
        <v>5</v>
      </c>
      <c r="E42" s="106">
        <v>3</v>
      </c>
      <c r="F42" s="106"/>
      <c r="G42" s="105">
        <v>14</v>
      </c>
      <c r="H42" s="105"/>
      <c r="I42" s="105">
        <v>7</v>
      </c>
      <c r="J42" s="105"/>
      <c r="K42" s="105"/>
      <c r="L42" s="125">
        <v>8</v>
      </c>
      <c r="M42" s="126">
        <v>7</v>
      </c>
      <c r="N42" s="108">
        <v>28</v>
      </c>
      <c r="P42" s="55"/>
    </row>
    <row r="43" spans="1:16" ht="15.75" customHeight="1">
      <c r="A43" s="100" t="s">
        <v>59</v>
      </c>
      <c r="B43" s="103">
        <v>317203</v>
      </c>
      <c r="C43" s="107"/>
      <c r="D43" s="107"/>
      <c r="E43" s="106"/>
      <c r="F43" s="106"/>
      <c r="G43" s="105">
        <v>11</v>
      </c>
      <c r="H43" s="105">
        <v>4</v>
      </c>
      <c r="I43" s="105"/>
      <c r="J43" s="105"/>
      <c r="K43" s="105"/>
      <c r="L43" s="125">
        <v>8</v>
      </c>
      <c r="M43" s="126">
        <v>7</v>
      </c>
      <c r="N43" s="108">
        <v>14</v>
      </c>
      <c r="P43" s="55"/>
    </row>
    <row r="44" spans="1:16" ht="15.75" customHeight="1">
      <c r="A44" s="100" t="s">
        <v>60</v>
      </c>
      <c r="B44" s="103">
        <v>317204</v>
      </c>
      <c r="C44" s="107">
        <v>6</v>
      </c>
      <c r="D44" s="107">
        <v>1</v>
      </c>
      <c r="E44" s="106"/>
      <c r="F44" s="106"/>
      <c r="G44" s="105">
        <v>11</v>
      </c>
      <c r="H44" s="105">
        <v>1</v>
      </c>
      <c r="I44" s="105">
        <v>2</v>
      </c>
      <c r="J44" s="105"/>
      <c r="K44" s="105"/>
      <c r="L44" s="125">
        <v>8</v>
      </c>
      <c r="M44" s="126">
        <v>7</v>
      </c>
      <c r="N44" s="108">
        <v>46</v>
      </c>
      <c r="P44" s="55"/>
    </row>
    <row r="45" spans="1:16" ht="15.75" customHeight="1">
      <c r="A45" s="100" t="s">
        <v>61</v>
      </c>
      <c r="B45" s="103">
        <v>317205</v>
      </c>
      <c r="C45" s="107">
        <v>8</v>
      </c>
      <c r="D45" s="107">
        <v>1</v>
      </c>
      <c r="E45" s="106">
        <v>6</v>
      </c>
      <c r="F45" s="106">
        <v>5</v>
      </c>
      <c r="G45" s="105">
        <v>6</v>
      </c>
      <c r="H45" s="105">
        <v>2</v>
      </c>
      <c r="I45" s="105">
        <v>3</v>
      </c>
      <c r="J45" s="105"/>
      <c r="K45" s="105"/>
      <c r="L45" s="125">
        <v>8</v>
      </c>
      <c r="M45" s="126">
        <v>7</v>
      </c>
      <c r="N45" s="108">
        <v>40</v>
      </c>
      <c r="P45" s="55"/>
    </row>
    <row r="46" spans="1:16" ht="15.75" customHeight="1">
      <c r="A46" s="100" t="s">
        <v>62</v>
      </c>
      <c r="B46" s="103">
        <v>317206</v>
      </c>
      <c r="C46" s="107">
        <v>6</v>
      </c>
      <c r="D46" s="107">
        <v>1</v>
      </c>
      <c r="E46" s="106">
        <v>4</v>
      </c>
      <c r="F46" s="106">
        <v>2</v>
      </c>
      <c r="G46" s="105">
        <v>8</v>
      </c>
      <c r="H46" s="105">
        <v>7</v>
      </c>
      <c r="I46" s="105"/>
      <c r="J46" s="105"/>
      <c r="K46" s="105"/>
      <c r="L46" s="125">
        <v>8</v>
      </c>
      <c r="M46" s="126">
        <v>7</v>
      </c>
      <c r="N46" s="108">
        <v>30</v>
      </c>
      <c r="P46" s="55"/>
    </row>
    <row r="47" spans="1:16" ht="15.75" customHeight="1">
      <c r="A47" s="100" t="s">
        <v>63</v>
      </c>
      <c r="B47" s="103">
        <v>317207</v>
      </c>
      <c r="C47" s="107">
        <v>3</v>
      </c>
      <c r="D47" s="107">
        <v>1</v>
      </c>
      <c r="E47" s="106">
        <v>5</v>
      </c>
      <c r="F47" s="106">
        <v>7</v>
      </c>
      <c r="G47" s="105">
        <v>14</v>
      </c>
      <c r="H47" s="105">
        <v>7</v>
      </c>
      <c r="I47" s="105">
        <v>3</v>
      </c>
      <c r="J47" s="105">
        <v>5</v>
      </c>
      <c r="K47" s="105"/>
      <c r="L47" s="125">
        <v>8</v>
      </c>
      <c r="M47" s="126">
        <v>7</v>
      </c>
      <c r="N47" s="108">
        <v>37</v>
      </c>
      <c r="P47" s="55"/>
    </row>
    <row r="48" spans="1:16" ht="15.75" customHeight="1">
      <c r="A48" s="100" t="s">
        <v>64</v>
      </c>
      <c r="B48" s="103">
        <v>317208</v>
      </c>
      <c r="C48" s="107">
        <v>1</v>
      </c>
      <c r="D48" s="107">
        <v>3</v>
      </c>
      <c r="E48" s="106">
        <v>3</v>
      </c>
      <c r="F48" s="106"/>
      <c r="G48" s="105">
        <v>5</v>
      </c>
      <c r="H48" s="105"/>
      <c r="I48" s="105">
        <v>6</v>
      </c>
      <c r="J48" s="105"/>
      <c r="K48" s="105"/>
      <c r="L48" s="125">
        <v>8</v>
      </c>
      <c r="M48" s="126">
        <v>7</v>
      </c>
      <c r="N48" s="108">
        <v>39</v>
      </c>
      <c r="P48" s="55"/>
    </row>
    <row r="49" spans="1:16" ht="15.75" customHeight="1">
      <c r="A49" s="100" t="s">
        <v>65</v>
      </c>
      <c r="B49" s="103">
        <v>317209</v>
      </c>
      <c r="C49" s="107">
        <v>5</v>
      </c>
      <c r="D49" s="107"/>
      <c r="E49" s="106">
        <v>5</v>
      </c>
      <c r="F49" s="106">
        <v>9</v>
      </c>
      <c r="G49" s="105">
        <v>14</v>
      </c>
      <c r="H49" s="105">
        <v>13</v>
      </c>
      <c r="I49" s="105">
        <v>12</v>
      </c>
      <c r="J49" s="105"/>
      <c r="K49" s="105"/>
      <c r="L49" s="125">
        <v>8</v>
      </c>
      <c r="M49" s="126">
        <v>7</v>
      </c>
      <c r="N49" s="108">
        <v>50</v>
      </c>
      <c r="P49" s="55"/>
    </row>
    <row r="50" spans="1:16" ht="15.75" customHeight="1">
      <c r="A50" s="100" t="s">
        <v>66</v>
      </c>
      <c r="B50" s="103">
        <v>317210</v>
      </c>
      <c r="C50" s="107">
        <v>1</v>
      </c>
      <c r="D50" s="107">
        <v>1</v>
      </c>
      <c r="E50" s="106">
        <v>6</v>
      </c>
      <c r="F50" s="106"/>
      <c r="G50" s="105">
        <v>11</v>
      </c>
      <c r="H50" s="105">
        <v>1</v>
      </c>
      <c r="I50" s="105">
        <v>5</v>
      </c>
      <c r="J50" s="105"/>
      <c r="K50" s="105"/>
      <c r="L50" s="125">
        <v>8</v>
      </c>
      <c r="M50" s="126">
        <v>7</v>
      </c>
      <c r="N50" s="108">
        <v>32</v>
      </c>
      <c r="P50" s="55"/>
    </row>
    <row r="51" spans="1:16" ht="15.75" customHeight="1">
      <c r="A51" s="100" t="s">
        <v>67</v>
      </c>
      <c r="B51" s="103">
        <v>317211</v>
      </c>
      <c r="C51" s="107">
        <v>6</v>
      </c>
      <c r="D51" s="107">
        <v>5</v>
      </c>
      <c r="E51" s="106">
        <v>5</v>
      </c>
      <c r="F51" s="106">
        <v>5</v>
      </c>
      <c r="G51" s="105">
        <v>11</v>
      </c>
      <c r="H51" s="105">
        <v>9</v>
      </c>
      <c r="I51" s="105">
        <v>4</v>
      </c>
      <c r="J51" s="105"/>
      <c r="K51" s="105"/>
      <c r="L51" s="125">
        <v>8</v>
      </c>
      <c r="M51" s="126">
        <v>7</v>
      </c>
      <c r="N51" s="108">
        <v>40</v>
      </c>
      <c r="P51" s="55"/>
    </row>
    <row r="52" spans="1:16" ht="15.75" customHeight="1">
      <c r="A52" s="100" t="s">
        <v>68</v>
      </c>
      <c r="B52" s="103">
        <v>317212</v>
      </c>
      <c r="C52" s="107">
        <v>7</v>
      </c>
      <c r="D52" s="107">
        <v>5</v>
      </c>
      <c r="E52" s="106">
        <v>5</v>
      </c>
      <c r="F52" s="106"/>
      <c r="G52" s="105">
        <v>9</v>
      </c>
      <c r="H52" s="105"/>
      <c r="I52" s="105">
        <v>3</v>
      </c>
      <c r="J52" s="105">
        <v>2</v>
      </c>
      <c r="K52" s="105"/>
      <c r="L52" s="125">
        <v>8</v>
      </c>
      <c r="M52" s="126">
        <v>7</v>
      </c>
      <c r="N52" s="108">
        <v>32</v>
      </c>
      <c r="P52" s="55"/>
    </row>
    <row r="53" spans="1:16" ht="15.75" customHeight="1">
      <c r="A53" s="100" t="s">
        <v>69</v>
      </c>
      <c r="B53" s="103">
        <v>317213</v>
      </c>
      <c r="C53" s="107">
        <v>7</v>
      </c>
      <c r="D53" s="107">
        <v>5</v>
      </c>
      <c r="E53" s="106">
        <v>5</v>
      </c>
      <c r="F53" s="106">
        <v>3</v>
      </c>
      <c r="G53" s="105">
        <v>8</v>
      </c>
      <c r="H53" s="105">
        <v>8</v>
      </c>
      <c r="I53" s="105">
        <v>7</v>
      </c>
      <c r="J53" s="105">
        <v>4</v>
      </c>
      <c r="K53" s="105"/>
      <c r="L53" s="125">
        <v>8</v>
      </c>
      <c r="M53" s="126">
        <v>7</v>
      </c>
      <c r="N53" s="108">
        <v>26</v>
      </c>
      <c r="P53" s="55"/>
    </row>
    <row r="54" spans="1:16" ht="15.75" customHeight="1">
      <c r="A54" s="100" t="s">
        <v>70</v>
      </c>
      <c r="B54" s="103">
        <v>317214</v>
      </c>
      <c r="C54" s="107"/>
      <c r="D54" s="107"/>
      <c r="E54" s="106"/>
      <c r="F54" s="106"/>
      <c r="G54" s="105">
        <v>5</v>
      </c>
      <c r="H54" s="105">
        <v>2</v>
      </c>
      <c r="I54" s="105"/>
      <c r="J54" s="105"/>
      <c r="K54" s="105"/>
      <c r="L54" s="125">
        <v>8</v>
      </c>
      <c r="M54" s="126">
        <v>7</v>
      </c>
      <c r="N54" s="108">
        <v>12</v>
      </c>
      <c r="P54" s="55"/>
    </row>
    <row r="55" spans="1:16" ht="15.75" customHeight="1">
      <c r="A55" s="100" t="s">
        <v>71</v>
      </c>
      <c r="B55" s="103">
        <v>317215</v>
      </c>
      <c r="C55" s="107">
        <v>6</v>
      </c>
      <c r="D55" s="107">
        <v>1</v>
      </c>
      <c r="E55" s="106"/>
      <c r="F55" s="106"/>
      <c r="G55" s="105">
        <v>5</v>
      </c>
      <c r="H55" s="105" t="s">
        <v>53</v>
      </c>
      <c r="I55" s="105"/>
      <c r="J55" s="105"/>
      <c r="K55" s="105"/>
      <c r="L55" s="125">
        <v>8</v>
      </c>
      <c r="M55" s="126">
        <v>7</v>
      </c>
      <c r="N55" s="108">
        <v>17</v>
      </c>
      <c r="P55" s="55"/>
    </row>
    <row r="56" spans="1:16" ht="15.75" customHeight="1">
      <c r="A56" s="100" t="s">
        <v>72</v>
      </c>
      <c r="B56" s="103">
        <v>317216</v>
      </c>
      <c r="C56" s="107"/>
      <c r="D56" s="107">
        <v>1</v>
      </c>
      <c r="E56" s="106"/>
      <c r="F56" s="106"/>
      <c r="G56" s="105">
        <v>4</v>
      </c>
      <c r="H56" s="105"/>
      <c r="I56" s="105"/>
      <c r="J56" s="105"/>
      <c r="K56" s="105"/>
      <c r="L56" s="125">
        <v>8</v>
      </c>
      <c r="M56" s="126">
        <v>7</v>
      </c>
      <c r="N56" s="108">
        <v>17</v>
      </c>
      <c r="P56" s="55"/>
    </row>
    <row r="57" spans="1:16" ht="15.75" customHeight="1">
      <c r="A57" s="100" t="s">
        <v>73</v>
      </c>
      <c r="B57" s="103">
        <v>317217</v>
      </c>
      <c r="C57" s="107">
        <v>2</v>
      </c>
      <c r="D57" s="107">
        <v>1</v>
      </c>
      <c r="E57" s="106">
        <v>2</v>
      </c>
      <c r="F57" s="106">
        <v>3</v>
      </c>
      <c r="G57" s="105">
        <v>9</v>
      </c>
      <c r="H57" s="105"/>
      <c r="I57" s="105"/>
      <c r="J57" s="105"/>
      <c r="K57" s="105"/>
      <c r="L57" s="125">
        <v>8</v>
      </c>
      <c r="M57" s="126">
        <v>7</v>
      </c>
      <c r="N57" s="108">
        <v>32</v>
      </c>
      <c r="P57" s="61"/>
    </row>
    <row r="58" spans="1:16" ht="15.75" customHeight="1">
      <c r="A58" s="100" t="s">
        <v>74</v>
      </c>
      <c r="B58" s="103">
        <v>317218</v>
      </c>
      <c r="C58" s="107">
        <v>3</v>
      </c>
      <c r="D58" s="107">
        <v>5</v>
      </c>
      <c r="E58" s="106">
        <v>2</v>
      </c>
      <c r="F58" s="106" t="s">
        <v>53</v>
      </c>
      <c r="G58" s="105">
        <v>9</v>
      </c>
      <c r="H58" s="105"/>
      <c r="I58" s="105">
        <v>3</v>
      </c>
      <c r="J58" s="105"/>
      <c r="K58" s="105"/>
      <c r="L58" s="125">
        <v>8</v>
      </c>
      <c r="M58" s="126">
        <v>7</v>
      </c>
      <c r="N58" s="108">
        <v>29</v>
      </c>
      <c r="P58" s="61"/>
    </row>
    <row r="59" spans="1:16" ht="15.75" customHeight="1">
      <c r="A59" s="100" t="s">
        <v>75</v>
      </c>
      <c r="B59" s="103">
        <v>317219</v>
      </c>
      <c r="C59" s="107"/>
      <c r="D59" s="107"/>
      <c r="E59" s="106">
        <v>2</v>
      </c>
      <c r="F59" s="106" t="s">
        <v>53</v>
      </c>
      <c r="G59" s="105">
        <v>9</v>
      </c>
      <c r="H59" s="105"/>
      <c r="I59" s="105">
        <v>3</v>
      </c>
      <c r="J59" s="105"/>
      <c r="K59" s="105">
        <v>3</v>
      </c>
      <c r="L59" s="125">
        <v>8</v>
      </c>
      <c r="M59" s="126">
        <v>7</v>
      </c>
      <c r="N59" s="108">
        <v>31</v>
      </c>
      <c r="P59" s="61"/>
    </row>
    <row r="60" spans="1:16" ht="15.75" customHeight="1">
      <c r="A60" s="100" t="s">
        <v>76</v>
      </c>
      <c r="B60" s="103">
        <v>317220</v>
      </c>
      <c r="C60" s="107">
        <v>4</v>
      </c>
      <c r="D60" s="107" t="s">
        <v>53</v>
      </c>
      <c r="E60" s="106">
        <v>4</v>
      </c>
      <c r="F60" s="106" t="s">
        <v>53</v>
      </c>
      <c r="G60" s="105">
        <v>7</v>
      </c>
      <c r="H60" s="105" t="s">
        <v>53</v>
      </c>
      <c r="I60" s="105" t="s">
        <v>53</v>
      </c>
      <c r="J60" s="105" t="s">
        <v>53</v>
      </c>
      <c r="K60" s="105" t="s">
        <v>53</v>
      </c>
      <c r="L60" s="125">
        <v>8</v>
      </c>
      <c r="M60" s="126">
        <v>7</v>
      </c>
      <c r="N60" s="108">
        <v>34</v>
      </c>
      <c r="P60" s="61"/>
    </row>
    <row r="61" spans="1:16" ht="15.75" customHeight="1">
      <c r="A61" s="100" t="s">
        <v>77</v>
      </c>
      <c r="B61" s="103">
        <v>317221</v>
      </c>
      <c r="C61" s="107"/>
      <c r="D61" s="107"/>
      <c r="E61" s="106">
        <v>2</v>
      </c>
      <c r="F61" s="106" t="s">
        <v>53</v>
      </c>
      <c r="G61" s="105">
        <v>5</v>
      </c>
      <c r="H61" s="105" t="s">
        <v>53</v>
      </c>
      <c r="I61" s="105">
        <v>7</v>
      </c>
      <c r="J61" s="105" t="s">
        <v>53</v>
      </c>
      <c r="K61" s="105" t="s">
        <v>53</v>
      </c>
      <c r="L61" s="125">
        <v>8</v>
      </c>
      <c r="M61" s="126">
        <v>7</v>
      </c>
      <c r="N61" s="108">
        <v>28</v>
      </c>
      <c r="P61" s="61"/>
    </row>
    <row r="62" spans="1:16" ht="15.75" customHeight="1">
      <c r="A62" s="100" t="s">
        <v>78</v>
      </c>
      <c r="B62" s="103">
        <v>317222</v>
      </c>
      <c r="C62" s="107">
        <v>8</v>
      </c>
      <c r="D62" s="107" t="s">
        <v>53</v>
      </c>
      <c r="E62" s="106" t="s">
        <v>53</v>
      </c>
      <c r="F62" s="106" t="s">
        <v>53</v>
      </c>
      <c r="G62" s="105">
        <v>1</v>
      </c>
      <c r="H62" s="105" t="s">
        <v>53</v>
      </c>
      <c r="I62" s="105" t="s">
        <v>53</v>
      </c>
      <c r="J62" s="105" t="s">
        <v>53</v>
      </c>
      <c r="K62" s="105" t="s">
        <v>53</v>
      </c>
      <c r="L62" s="125">
        <v>8</v>
      </c>
      <c r="M62" s="126">
        <v>7</v>
      </c>
      <c r="N62" s="108">
        <v>34</v>
      </c>
      <c r="P62" s="61"/>
    </row>
    <row r="63" spans="1:16" ht="15.75" customHeight="1">
      <c r="A63" s="100" t="s">
        <v>79</v>
      </c>
      <c r="B63" s="103">
        <v>317223</v>
      </c>
      <c r="C63" s="107">
        <v>2</v>
      </c>
      <c r="D63" s="107">
        <v>1</v>
      </c>
      <c r="E63" s="106">
        <v>3</v>
      </c>
      <c r="F63" s="106" t="s">
        <v>53</v>
      </c>
      <c r="G63" s="105">
        <v>4</v>
      </c>
      <c r="H63" s="105" t="s">
        <v>53</v>
      </c>
      <c r="I63" s="105" t="s">
        <v>53</v>
      </c>
      <c r="J63" s="105" t="s">
        <v>53</v>
      </c>
      <c r="K63" s="105" t="s">
        <v>53</v>
      </c>
      <c r="L63" s="125">
        <v>8</v>
      </c>
      <c r="M63" s="126">
        <v>7</v>
      </c>
      <c r="N63" s="108">
        <v>37</v>
      </c>
      <c r="P63" s="61"/>
    </row>
    <row r="64" spans="1:16" ht="15.75" customHeight="1">
      <c r="A64" s="100" t="s">
        <v>80</v>
      </c>
      <c r="B64" s="103">
        <v>317224</v>
      </c>
      <c r="C64" s="107">
        <v>3</v>
      </c>
      <c r="D64" s="107">
        <v>1</v>
      </c>
      <c r="E64" s="106">
        <v>8</v>
      </c>
      <c r="F64" s="106">
        <v>3</v>
      </c>
      <c r="G64" s="105">
        <v>13</v>
      </c>
      <c r="H64" s="105">
        <v>12</v>
      </c>
      <c r="I64" s="105">
        <v>7</v>
      </c>
      <c r="J64" s="105">
        <v>2</v>
      </c>
      <c r="K64" s="105" t="s">
        <v>53</v>
      </c>
      <c r="L64" s="125">
        <v>8</v>
      </c>
      <c r="M64" s="126">
        <v>7</v>
      </c>
      <c r="N64" s="108">
        <v>29</v>
      </c>
      <c r="P64" s="61"/>
    </row>
    <row r="65" spans="1:16" ht="15.75" customHeight="1">
      <c r="A65" s="100" t="s">
        <v>81</v>
      </c>
      <c r="B65" s="103">
        <v>317225</v>
      </c>
      <c r="C65" s="107">
        <v>1</v>
      </c>
      <c r="D65" s="107">
        <v>1</v>
      </c>
      <c r="E65" s="106">
        <v>1</v>
      </c>
      <c r="F65" s="106">
        <v>8</v>
      </c>
      <c r="G65" s="105">
        <v>14</v>
      </c>
      <c r="H65" s="105">
        <v>11</v>
      </c>
      <c r="I65" s="105">
        <v>7</v>
      </c>
      <c r="J65" s="105" t="s">
        <v>53</v>
      </c>
      <c r="K65" s="105" t="s">
        <v>53</v>
      </c>
      <c r="L65" s="125">
        <v>8</v>
      </c>
      <c r="M65" s="126">
        <v>7</v>
      </c>
      <c r="N65" s="108">
        <v>44</v>
      </c>
      <c r="P65" s="61"/>
    </row>
    <row r="66" spans="1:16" ht="15.75" customHeight="1">
      <c r="A66" s="100" t="s">
        <v>82</v>
      </c>
      <c r="B66" s="103">
        <v>317226</v>
      </c>
      <c r="C66" s="107">
        <v>9</v>
      </c>
      <c r="D66" s="107">
        <v>1</v>
      </c>
      <c r="E66" s="106" t="s">
        <v>53</v>
      </c>
      <c r="F66" s="106" t="s">
        <v>53</v>
      </c>
      <c r="G66" s="105">
        <v>2</v>
      </c>
      <c r="H66" s="105" t="s">
        <v>53</v>
      </c>
      <c r="I66" s="105">
        <v>5</v>
      </c>
      <c r="J66" s="105" t="s">
        <v>53</v>
      </c>
      <c r="K66" s="105" t="s">
        <v>53</v>
      </c>
      <c r="L66" s="125">
        <v>8</v>
      </c>
      <c r="M66" s="126">
        <v>7</v>
      </c>
      <c r="N66" s="108">
        <v>27</v>
      </c>
      <c r="P66" s="61"/>
    </row>
    <row r="67" spans="1:16" ht="15.75" customHeight="1">
      <c r="A67" s="100" t="s">
        <v>83</v>
      </c>
      <c r="B67" s="103">
        <v>317227</v>
      </c>
      <c r="C67" s="107"/>
      <c r="D67" s="107"/>
      <c r="E67" s="106">
        <v>4</v>
      </c>
      <c r="F67" s="106">
        <v>8</v>
      </c>
      <c r="G67" s="105">
        <v>6</v>
      </c>
      <c r="H67" s="105">
        <v>9</v>
      </c>
      <c r="I67" s="105" t="s">
        <v>53</v>
      </c>
      <c r="J67" s="105" t="s">
        <v>53</v>
      </c>
      <c r="K67" s="105" t="s">
        <v>53</v>
      </c>
      <c r="L67" s="125">
        <v>8</v>
      </c>
      <c r="M67" s="126">
        <v>7</v>
      </c>
      <c r="N67" s="108">
        <v>30</v>
      </c>
      <c r="P67" s="61"/>
    </row>
    <row r="68" spans="1:16" ht="15.75" customHeight="1">
      <c r="A68" s="100" t="s">
        <v>84</v>
      </c>
      <c r="B68" s="103">
        <v>317228</v>
      </c>
      <c r="C68" s="107">
        <v>8</v>
      </c>
      <c r="D68" s="107">
        <v>5</v>
      </c>
      <c r="E68" s="106" t="s">
        <v>53</v>
      </c>
      <c r="F68" s="106" t="s">
        <v>53</v>
      </c>
      <c r="G68" s="105">
        <v>12</v>
      </c>
      <c r="H68" s="105">
        <v>6</v>
      </c>
      <c r="I68" s="105" t="s">
        <v>53</v>
      </c>
      <c r="J68" s="105" t="s">
        <v>53</v>
      </c>
      <c r="K68" s="105" t="s">
        <v>53</v>
      </c>
      <c r="L68" s="125">
        <v>8</v>
      </c>
      <c r="M68" s="126">
        <v>7</v>
      </c>
      <c r="N68" s="108">
        <v>24</v>
      </c>
      <c r="P68" s="61"/>
    </row>
    <row r="69" spans="1:16" ht="15.75" customHeight="1">
      <c r="A69" s="100" t="s">
        <v>85</v>
      </c>
      <c r="B69" s="103">
        <v>317229</v>
      </c>
      <c r="C69" s="107">
        <v>8</v>
      </c>
      <c r="D69" s="107">
        <v>5</v>
      </c>
      <c r="E69" s="106">
        <v>7</v>
      </c>
      <c r="F69" s="106">
        <v>6</v>
      </c>
      <c r="G69" s="105">
        <v>12</v>
      </c>
      <c r="H69" s="105">
        <v>5</v>
      </c>
      <c r="I69" s="105">
        <v>6</v>
      </c>
      <c r="J69" s="105">
        <v>13</v>
      </c>
      <c r="K69" s="105" t="s">
        <v>53</v>
      </c>
      <c r="L69" s="125">
        <v>8</v>
      </c>
      <c r="M69" s="126">
        <v>7</v>
      </c>
      <c r="N69" s="108">
        <v>41</v>
      </c>
      <c r="P69" s="61"/>
    </row>
    <row r="70" spans="1:16" ht="15.75" customHeight="1">
      <c r="A70" s="100" t="s">
        <v>86</v>
      </c>
      <c r="B70" s="103">
        <v>317230</v>
      </c>
      <c r="C70" s="107">
        <v>8</v>
      </c>
      <c r="D70" s="107"/>
      <c r="E70" s="106"/>
      <c r="F70" s="106"/>
      <c r="G70" s="105">
        <v>11</v>
      </c>
      <c r="H70" s="105" t="s">
        <v>53</v>
      </c>
      <c r="I70" s="105" t="s">
        <v>53</v>
      </c>
      <c r="J70" s="105" t="s">
        <v>53</v>
      </c>
      <c r="K70" s="105" t="s">
        <v>53</v>
      </c>
      <c r="L70" s="125">
        <v>8</v>
      </c>
      <c r="M70" s="126">
        <v>7</v>
      </c>
      <c r="N70" s="108">
        <v>33</v>
      </c>
      <c r="P70" s="61"/>
    </row>
    <row r="71" spans="1:16" ht="15.75" customHeight="1">
      <c r="A71" s="100" t="s">
        <v>87</v>
      </c>
      <c r="B71" s="103">
        <v>317231</v>
      </c>
      <c r="C71" s="107">
        <v>1</v>
      </c>
      <c r="D71" s="107">
        <v>5</v>
      </c>
      <c r="E71" s="106"/>
      <c r="F71" s="106"/>
      <c r="G71" s="105"/>
      <c r="H71" s="105"/>
      <c r="I71" s="105"/>
      <c r="J71" s="105"/>
      <c r="K71" s="105"/>
      <c r="L71" s="125">
        <v>8</v>
      </c>
      <c r="M71" s="126">
        <v>7</v>
      </c>
      <c r="N71" s="108" t="s">
        <v>278</v>
      </c>
      <c r="P71" s="61"/>
    </row>
    <row r="72" spans="1:16" ht="15.75" customHeight="1">
      <c r="A72" s="100" t="s">
        <v>88</v>
      </c>
      <c r="B72" s="103">
        <v>317232</v>
      </c>
      <c r="C72" s="107">
        <v>7</v>
      </c>
      <c r="D72" s="107">
        <v>1</v>
      </c>
      <c r="E72" s="106">
        <v>4</v>
      </c>
      <c r="F72" s="106">
        <v>6</v>
      </c>
      <c r="G72" s="105">
        <v>9</v>
      </c>
      <c r="H72" s="105">
        <v>8</v>
      </c>
      <c r="I72" s="105">
        <v>4</v>
      </c>
      <c r="J72" s="105">
        <v>5</v>
      </c>
      <c r="K72" s="105">
        <v>4</v>
      </c>
      <c r="L72" s="125">
        <v>8</v>
      </c>
      <c r="M72" s="126">
        <v>7</v>
      </c>
      <c r="N72" s="108">
        <v>40</v>
      </c>
      <c r="P72" s="61"/>
    </row>
    <row r="73" spans="1:16" ht="15.75" customHeight="1">
      <c r="A73" s="100" t="s">
        <v>89</v>
      </c>
      <c r="B73" s="103">
        <v>317233</v>
      </c>
      <c r="C73" s="107">
        <v>9</v>
      </c>
      <c r="D73" s="107">
        <v>5</v>
      </c>
      <c r="E73" s="106">
        <v>6</v>
      </c>
      <c r="F73" s="106">
        <v>7</v>
      </c>
      <c r="G73" s="105">
        <v>13</v>
      </c>
      <c r="H73" s="105">
        <v>12</v>
      </c>
      <c r="I73" s="105">
        <v>3</v>
      </c>
      <c r="J73" s="105">
        <v>2</v>
      </c>
      <c r="K73" s="105">
        <v>2</v>
      </c>
      <c r="L73" s="125">
        <v>8</v>
      </c>
      <c r="M73" s="126">
        <v>7</v>
      </c>
      <c r="N73" s="108">
        <v>35</v>
      </c>
      <c r="P73" s="61"/>
    </row>
    <row r="74" spans="1:16" ht="15.75" customHeight="1">
      <c r="A74" s="101" t="s">
        <v>90</v>
      </c>
      <c r="B74" s="103">
        <v>317234</v>
      </c>
      <c r="C74" s="107">
        <v>8</v>
      </c>
      <c r="D74" s="107" t="s">
        <v>53</v>
      </c>
      <c r="E74" s="106">
        <v>6</v>
      </c>
      <c r="F74" s="106" t="s">
        <v>53</v>
      </c>
      <c r="G74" s="105">
        <v>7</v>
      </c>
      <c r="H74" s="105">
        <v>4</v>
      </c>
      <c r="I74" s="105">
        <v>3</v>
      </c>
      <c r="J74" s="105" t="s">
        <v>53</v>
      </c>
      <c r="K74" s="105">
        <v>3</v>
      </c>
      <c r="L74" s="125">
        <v>8</v>
      </c>
      <c r="M74" s="126">
        <v>7</v>
      </c>
      <c r="N74" s="108">
        <v>26</v>
      </c>
      <c r="P74" s="61"/>
    </row>
    <row r="75" spans="1:16" ht="15.75" customHeight="1">
      <c r="A75" s="101" t="s">
        <v>91</v>
      </c>
      <c r="B75" s="103">
        <v>317235</v>
      </c>
      <c r="C75" s="107"/>
      <c r="D75" s="107"/>
      <c r="E75" s="106">
        <v>3</v>
      </c>
      <c r="F75" s="106" t="s">
        <v>53</v>
      </c>
      <c r="G75" s="105">
        <v>1</v>
      </c>
      <c r="H75" s="105" t="s">
        <v>53</v>
      </c>
      <c r="I75" s="105" t="s">
        <v>53</v>
      </c>
      <c r="J75" s="105" t="s">
        <v>53</v>
      </c>
      <c r="K75" s="105" t="s">
        <v>53</v>
      </c>
      <c r="L75" s="125">
        <v>8</v>
      </c>
      <c r="M75" s="126">
        <v>7</v>
      </c>
      <c r="N75" s="108">
        <v>39</v>
      </c>
      <c r="P75" s="61"/>
    </row>
    <row r="76" spans="1:16" ht="15.75" customHeight="1">
      <c r="A76" s="101" t="s">
        <v>92</v>
      </c>
      <c r="B76" s="103">
        <v>317236</v>
      </c>
      <c r="C76" s="107">
        <v>5</v>
      </c>
      <c r="D76" s="107">
        <v>5</v>
      </c>
      <c r="E76" s="106">
        <v>7</v>
      </c>
      <c r="F76" s="106">
        <v>3</v>
      </c>
      <c r="G76" s="105">
        <v>11</v>
      </c>
      <c r="H76" s="105">
        <v>4</v>
      </c>
      <c r="I76" s="105">
        <v>7</v>
      </c>
      <c r="J76" s="105">
        <v>5</v>
      </c>
      <c r="K76" s="105">
        <v>4</v>
      </c>
      <c r="L76" s="125">
        <v>8</v>
      </c>
      <c r="M76" s="126">
        <v>7</v>
      </c>
      <c r="N76" s="108">
        <v>28</v>
      </c>
      <c r="P76" s="61"/>
    </row>
    <row r="77" spans="1:16" ht="15.75" customHeight="1">
      <c r="A77" s="101" t="s">
        <v>93</v>
      </c>
      <c r="B77" s="103">
        <v>317237</v>
      </c>
      <c r="C77" s="107">
        <v>9</v>
      </c>
      <c r="D77" s="107">
        <v>3</v>
      </c>
      <c r="E77" s="106">
        <v>2</v>
      </c>
      <c r="F77" s="106" t="s">
        <v>53</v>
      </c>
      <c r="G77" s="105">
        <v>11</v>
      </c>
      <c r="H77" s="105">
        <v>4</v>
      </c>
      <c r="I77" s="105">
        <v>5</v>
      </c>
      <c r="J77" s="105" t="s">
        <v>53</v>
      </c>
      <c r="K77" s="105" t="s">
        <v>53</v>
      </c>
      <c r="L77" s="125">
        <v>8</v>
      </c>
      <c r="M77" s="126">
        <v>7</v>
      </c>
      <c r="N77" s="108">
        <v>34</v>
      </c>
      <c r="P77" s="61"/>
    </row>
    <row r="78" spans="1:16" ht="15.75" customHeight="1">
      <c r="A78" s="101" t="s">
        <v>94</v>
      </c>
      <c r="B78" s="103">
        <v>317238</v>
      </c>
      <c r="C78" s="107">
        <v>9</v>
      </c>
      <c r="D78" s="107">
        <v>5</v>
      </c>
      <c r="E78" s="106">
        <v>6</v>
      </c>
      <c r="F78" s="106">
        <v>5</v>
      </c>
      <c r="G78" s="105">
        <v>12</v>
      </c>
      <c r="H78" s="105" t="s">
        <v>53</v>
      </c>
      <c r="I78" s="105">
        <v>5</v>
      </c>
      <c r="J78" s="105">
        <v>9</v>
      </c>
      <c r="K78" s="105">
        <v>4</v>
      </c>
      <c r="L78" s="125">
        <v>8</v>
      </c>
      <c r="M78" s="126">
        <v>7</v>
      </c>
      <c r="N78" s="108">
        <v>43</v>
      </c>
      <c r="P78" s="61"/>
    </row>
    <row r="79" spans="1:16" ht="15.75" customHeight="1">
      <c r="A79" s="101" t="s">
        <v>95</v>
      </c>
      <c r="B79" s="103">
        <v>317239</v>
      </c>
      <c r="C79" s="107">
        <v>4</v>
      </c>
      <c r="D79" s="107">
        <v>5</v>
      </c>
      <c r="E79" s="106" t="s">
        <v>53</v>
      </c>
      <c r="F79" s="106">
        <v>7</v>
      </c>
      <c r="G79" s="105">
        <v>9</v>
      </c>
      <c r="H79" s="105">
        <v>6</v>
      </c>
      <c r="I79" s="105" t="s">
        <v>53</v>
      </c>
      <c r="J79" s="105">
        <v>7</v>
      </c>
      <c r="K79" s="105" t="s">
        <v>53</v>
      </c>
      <c r="L79" s="125">
        <v>8</v>
      </c>
      <c r="M79" s="126">
        <v>7</v>
      </c>
      <c r="N79" s="108">
        <v>34</v>
      </c>
      <c r="P79" s="61"/>
    </row>
    <row r="80" spans="1:16" ht="15.75" customHeight="1">
      <c r="A80" s="101" t="s">
        <v>96</v>
      </c>
      <c r="B80" s="103">
        <v>317240</v>
      </c>
      <c r="C80" s="107">
        <v>2</v>
      </c>
      <c r="D80" s="107">
        <v>1</v>
      </c>
      <c r="E80" s="106" t="s">
        <v>53</v>
      </c>
      <c r="F80" s="106">
        <v>3</v>
      </c>
      <c r="G80" s="105">
        <v>1</v>
      </c>
      <c r="H80" s="105">
        <v>11</v>
      </c>
      <c r="I80" s="105" t="s">
        <v>53</v>
      </c>
      <c r="J80" s="105">
        <v>4</v>
      </c>
      <c r="K80" s="105" t="s">
        <v>53</v>
      </c>
      <c r="L80" s="125">
        <v>8</v>
      </c>
      <c r="M80" s="126">
        <v>7</v>
      </c>
      <c r="N80" s="108">
        <v>26</v>
      </c>
    </row>
    <row r="81" spans="1:23" ht="15.75" customHeight="1">
      <c r="A81" s="101" t="s">
        <v>97</v>
      </c>
      <c r="B81" s="103">
        <v>317241</v>
      </c>
      <c r="C81" s="107">
        <v>5</v>
      </c>
      <c r="D81" s="107">
        <v>1</v>
      </c>
      <c r="E81" s="106">
        <v>3</v>
      </c>
      <c r="F81" s="106">
        <v>4</v>
      </c>
      <c r="G81" s="105">
        <v>5</v>
      </c>
      <c r="H81" s="105">
        <v>1</v>
      </c>
      <c r="I81" s="105" t="s">
        <v>53</v>
      </c>
      <c r="J81" s="105" t="s">
        <v>53</v>
      </c>
      <c r="K81" s="105" t="s">
        <v>53</v>
      </c>
      <c r="L81" s="125">
        <v>8</v>
      </c>
      <c r="M81" s="126">
        <v>7</v>
      </c>
      <c r="N81" s="108">
        <v>42</v>
      </c>
    </row>
    <row r="82" spans="1:23" ht="15.75" customHeight="1">
      <c r="A82" s="98"/>
      <c r="B82" s="94" t="s">
        <v>98</v>
      </c>
      <c r="C82" s="87">
        <f t="shared" ref="C82:N82" si="0">AVERAGE(C12:C81)</f>
        <v>5.3166666666666664</v>
      </c>
      <c r="D82" s="87">
        <f t="shared" si="0"/>
        <v>3.1041666666666665</v>
      </c>
      <c r="E82" s="87">
        <f t="shared" si="0"/>
        <v>4.5090909090909088</v>
      </c>
      <c r="F82" s="87">
        <f t="shared" si="0"/>
        <v>5.5250000000000004</v>
      </c>
      <c r="G82" s="87">
        <f t="shared" si="0"/>
        <v>8.882352941176471</v>
      </c>
      <c r="H82" s="87">
        <f t="shared" si="0"/>
        <v>5.7317073170731705</v>
      </c>
      <c r="I82" s="87">
        <f t="shared" si="0"/>
        <v>5.9285714285714288</v>
      </c>
      <c r="J82" s="87">
        <f t="shared" si="0"/>
        <v>5.8518518518518521</v>
      </c>
      <c r="K82" s="87">
        <f t="shared" si="0"/>
        <v>4.7272727272727275</v>
      </c>
      <c r="L82" s="87">
        <f t="shared" si="0"/>
        <v>8</v>
      </c>
      <c r="M82" s="87">
        <f t="shared" si="0"/>
        <v>7</v>
      </c>
      <c r="N82" s="87">
        <f t="shared" si="0"/>
        <v>33.318840579710148</v>
      </c>
      <c r="O82" s="99"/>
      <c r="S82" s="99"/>
    </row>
    <row r="83" spans="1:23" ht="30" customHeight="1">
      <c r="A83" s="98"/>
      <c r="B83" s="104" t="s">
        <v>99</v>
      </c>
      <c r="C83" s="79">
        <f t="shared" ref="C83:N83" si="1">VALUE(ROUNDUP(C9*0.45,1))</f>
        <v>4.5</v>
      </c>
      <c r="D83" s="79">
        <f t="shared" si="1"/>
        <v>4.5</v>
      </c>
      <c r="E83" s="79">
        <f t="shared" si="1"/>
        <v>4.5</v>
      </c>
      <c r="F83" s="79">
        <f t="shared" si="1"/>
        <v>4.5</v>
      </c>
      <c r="G83" s="79">
        <f t="shared" si="1"/>
        <v>6.3</v>
      </c>
      <c r="H83" s="79">
        <f t="shared" si="1"/>
        <v>6.3</v>
      </c>
      <c r="I83" s="79">
        <f t="shared" si="1"/>
        <v>6.3</v>
      </c>
      <c r="J83" s="79">
        <f t="shared" si="1"/>
        <v>6.3</v>
      </c>
      <c r="K83" s="79">
        <f t="shared" si="1"/>
        <v>6.3</v>
      </c>
      <c r="L83" s="79">
        <f t="shared" si="1"/>
        <v>3.6</v>
      </c>
      <c r="M83" s="79">
        <f t="shared" si="1"/>
        <v>3.2</v>
      </c>
      <c r="N83" s="79">
        <f t="shared" si="1"/>
        <v>31.5</v>
      </c>
    </row>
    <row r="84" spans="1:23" ht="15.75" customHeight="1">
      <c r="A84" s="98"/>
      <c r="B84" s="59"/>
    </row>
    <row r="85" spans="1:23" ht="15.75" customHeight="1">
      <c r="A85" s="98"/>
      <c r="B85" s="42" t="s">
        <v>100</v>
      </c>
      <c r="C85" s="62">
        <f t="shared" ref="C85:K85" si="2">COUNT(C12:C72)</f>
        <v>52</v>
      </c>
      <c r="D85" s="62">
        <f t="shared" si="2"/>
        <v>41</v>
      </c>
      <c r="E85" s="62">
        <f t="shared" si="2"/>
        <v>48</v>
      </c>
      <c r="F85" s="62">
        <f t="shared" si="2"/>
        <v>34</v>
      </c>
      <c r="G85" s="62">
        <f t="shared" si="2"/>
        <v>59</v>
      </c>
      <c r="H85" s="62">
        <f t="shared" si="2"/>
        <v>34</v>
      </c>
      <c r="I85" s="62">
        <f t="shared" si="2"/>
        <v>37</v>
      </c>
      <c r="J85" s="62">
        <f t="shared" si="2"/>
        <v>22</v>
      </c>
      <c r="K85" s="62">
        <f t="shared" si="2"/>
        <v>7</v>
      </c>
      <c r="L85" s="62">
        <f>COUNT(N12:N72)</f>
        <v>60</v>
      </c>
      <c r="M85" s="62">
        <f>COUNT(M12:M72)</f>
        <v>61</v>
      </c>
      <c r="N85" s="62">
        <f>COUNT(N12:N72)</f>
        <v>60</v>
      </c>
    </row>
    <row r="86" spans="1:23" ht="15.75" customHeight="1">
      <c r="A86" s="98"/>
      <c r="B86" s="42" t="s">
        <v>101</v>
      </c>
      <c r="C86" s="62">
        <f t="shared" ref="C86:K86" si="3">COUNTIF(C12:C72,"&gt;="&amp;C83)</f>
        <v>32</v>
      </c>
      <c r="D86" s="62">
        <f t="shared" si="3"/>
        <v>17</v>
      </c>
      <c r="E86" s="62">
        <f t="shared" si="3"/>
        <v>24</v>
      </c>
      <c r="F86" s="62">
        <f t="shared" si="3"/>
        <v>25</v>
      </c>
      <c r="G86" s="62">
        <f t="shared" si="3"/>
        <v>41</v>
      </c>
      <c r="H86" s="62">
        <f t="shared" si="3"/>
        <v>13</v>
      </c>
      <c r="I86" s="62">
        <f t="shared" si="3"/>
        <v>14</v>
      </c>
      <c r="J86" s="62">
        <f t="shared" si="3"/>
        <v>5</v>
      </c>
      <c r="K86" s="62">
        <f t="shared" si="3"/>
        <v>3</v>
      </c>
      <c r="L86" s="62">
        <f>COUNTIF(N12:N72,"&gt;="&amp;L83)</f>
        <v>60</v>
      </c>
      <c r="M86" s="62">
        <f>COUNTIF(M12:M72,"&gt;="&amp;M83)</f>
        <v>61</v>
      </c>
      <c r="N86" s="62">
        <f>COUNTIF(N12:N72,"&gt;="&amp;N83)</f>
        <v>36</v>
      </c>
    </row>
    <row r="87" spans="1:23" ht="15.75" customHeight="1">
      <c r="A87" s="98"/>
      <c r="B87" s="42" t="s">
        <v>102</v>
      </c>
      <c r="C87" s="63">
        <f t="shared" ref="C87:N87" si="4">ROUNDUP((C86*100)/C85,2)</f>
        <v>61.54</v>
      </c>
      <c r="D87" s="63">
        <f t="shared" si="4"/>
        <v>41.47</v>
      </c>
      <c r="E87" s="63">
        <f t="shared" si="4"/>
        <v>50</v>
      </c>
      <c r="F87" s="63">
        <f t="shared" si="4"/>
        <v>73.53</v>
      </c>
      <c r="G87" s="63">
        <f t="shared" si="4"/>
        <v>69.5</v>
      </c>
      <c r="H87" s="63">
        <f t="shared" si="4"/>
        <v>38.239999999999995</v>
      </c>
      <c r="I87" s="63">
        <f t="shared" si="4"/>
        <v>37.839999999999996</v>
      </c>
      <c r="J87" s="63">
        <f t="shared" si="4"/>
        <v>22.73</v>
      </c>
      <c r="K87" s="63">
        <f t="shared" si="4"/>
        <v>42.86</v>
      </c>
      <c r="L87" s="63">
        <f t="shared" si="4"/>
        <v>100</v>
      </c>
      <c r="M87" s="63">
        <f t="shared" si="4"/>
        <v>100</v>
      </c>
      <c r="N87" s="63">
        <f t="shared" si="4"/>
        <v>60</v>
      </c>
    </row>
    <row r="88" spans="1:23" ht="15.75" customHeight="1">
      <c r="A88" s="98"/>
      <c r="B88" s="64" t="s">
        <v>104</v>
      </c>
      <c r="C88" s="63">
        <f t="shared" ref="C88:J88" si="5">IF(C87&gt;=$C92,3,IF(C87&gt;=$C91,(2+(C87-55)/10),IF(C87&gt;=$C90,(1+(C87-45)/10),1)))</f>
        <v>2.6539999999999999</v>
      </c>
      <c r="D88" s="63">
        <f t="shared" si="5"/>
        <v>1</v>
      </c>
      <c r="E88" s="63">
        <f t="shared" si="5"/>
        <v>1.5</v>
      </c>
      <c r="F88" s="63">
        <f t="shared" si="5"/>
        <v>3</v>
      </c>
      <c r="G88" s="63">
        <f t="shared" si="5"/>
        <v>3</v>
      </c>
      <c r="H88" s="63">
        <f t="shared" si="5"/>
        <v>1</v>
      </c>
      <c r="I88" s="63">
        <f t="shared" si="5"/>
        <v>1</v>
      </c>
      <c r="J88" s="63">
        <f t="shared" si="5"/>
        <v>1</v>
      </c>
      <c r="K88" s="63">
        <v>0</v>
      </c>
      <c r="L88" s="63">
        <f t="shared" ref="L88:N88" si="6">IF(L87&gt;=$C92,3,IF(L87&gt;=$C91,(2+(L87-55)/10),IF(L87&gt;=$C90,(1+(L87-45)/10),1)))</f>
        <v>3</v>
      </c>
      <c r="M88" s="63">
        <f t="shared" si="6"/>
        <v>3</v>
      </c>
      <c r="N88" s="63">
        <f t="shared" si="6"/>
        <v>2.5</v>
      </c>
    </row>
    <row r="89" spans="1:23" ht="15.75" customHeight="1"/>
    <row r="90" spans="1:23" ht="15.75" customHeight="1">
      <c r="B90" s="62" t="s">
        <v>105</v>
      </c>
      <c r="C90" s="65">
        <v>45</v>
      </c>
      <c r="D90" s="66"/>
      <c r="E90" s="66"/>
      <c r="F90" s="66"/>
      <c r="G90" s="66"/>
      <c r="H90" s="153" t="s">
        <v>106</v>
      </c>
      <c r="I90" s="134"/>
      <c r="J90" s="134"/>
      <c r="K90" s="134"/>
      <c r="L90" s="134"/>
      <c r="M90" s="135"/>
      <c r="N90" s="66">
        <v>1</v>
      </c>
    </row>
    <row r="91" spans="1:23" ht="15.75" customHeight="1">
      <c r="B91" s="45" t="s">
        <v>107</v>
      </c>
      <c r="C91" s="67">
        <v>55</v>
      </c>
      <c r="D91" s="68"/>
      <c r="E91" s="68"/>
      <c r="F91" s="68"/>
      <c r="G91" s="68"/>
      <c r="H91" s="153" t="s">
        <v>108</v>
      </c>
      <c r="I91" s="134"/>
      <c r="J91" s="134"/>
      <c r="K91" s="134"/>
      <c r="L91" s="134"/>
      <c r="M91" s="135"/>
      <c r="N91" s="68">
        <v>2</v>
      </c>
    </row>
    <row r="92" spans="1:23" ht="15.75" customHeight="1">
      <c r="B92" s="45" t="s">
        <v>109</v>
      </c>
      <c r="C92" s="67">
        <v>65</v>
      </c>
      <c r="D92" s="68"/>
      <c r="E92" s="68"/>
      <c r="F92" s="68"/>
      <c r="G92" s="68"/>
      <c r="H92" s="153" t="s">
        <v>110</v>
      </c>
      <c r="I92" s="134"/>
      <c r="J92" s="134"/>
      <c r="K92" s="134"/>
      <c r="L92" s="134"/>
      <c r="M92" s="135"/>
      <c r="N92" s="68">
        <v>3</v>
      </c>
    </row>
    <row r="93" spans="1:23" ht="15.75" customHeight="1"/>
    <row r="94" spans="1:23" ht="15.75" customHeight="1">
      <c r="B94" s="170" t="s">
        <v>111</v>
      </c>
      <c r="C94" s="154" t="s">
        <v>112</v>
      </c>
      <c r="D94" s="135"/>
      <c r="E94" s="154" t="s">
        <v>113</v>
      </c>
      <c r="F94" s="135"/>
      <c r="G94" s="154" t="s">
        <v>10</v>
      </c>
      <c r="H94" s="134"/>
      <c r="I94" s="134"/>
      <c r="J94" s="134"/>
      <c r="K94" s="135"/>
      <c r="L94" s="154" t="s">
        <v>114</v>
      </c>
      <c r="M94" s="134"/>
      <c r="N94" s="134"/>
      <c r="O94" s="134"/>
      <c r="P94" s="134"/>
      <c r="Q94" s="135"/>
      <c r="R94" s="154" t="s">
        <v>115</v>
      </c>
      <c r="S94" s="134"/>
      <c r="T94" s="134"/>
      <c r="U94" s="134"/>
      <c r="V94" s="134"/>
      <c r="W94" s="135"/>
    </row>
    <row r="95" spans="1:23" ht="15.75" customHeight="1">
      <c r="B95" s="171"/>
      <c r="C95" s="69" t="s">
        <v>18</v>
      </c>
      <c r="D95" s="69" t="s">
        <v>19</v>
      </c>
      <c r="E95" s="69" t="s">
        <v>20</v>
      </c>
      <c r="F95" s="69" t="s">
        <v>21</v>
      </c>
      <c r="G95" s="69" t="s">
        <v>18</v>
      </c>
      <c r="H95" s="69" t="s">
        <v>19</v>
      </c>
      <c r="I95" s="69" t="s">
        <v>20</v>
      </c>
      <c r="J95" s="69" t="s">
        <v>21</v>
      </c>
      <c r="K95" s="69" t="s">
        <v>22</v>
      </c>
      <c r="L95" s="69" t="s">
        <v>18</v>
      </c>
      <c r="M95" s="69" t="s">
        <v>19</v>
      </c>
      <c r="N95" s="69" t="s">
        <v>20</v>
      </c>
      <c r="O95" s="69" t="s">
        <v>21</v>
      </c>
      <c r="P95" s="69" t="s">
        <v>22</v>
      </c>
      <c r="Q95" s="69" t="s">
        <v>116</v>
      </c>
      <c r="R95" s="69" t="s">
        <v>18</v>
      </c>
      <c r="S95" s="69" t="s">
        <v>19</v>
      </c>
      <c r="T95" s="69" t="s">
        <v>20</v>
      </c>
      <c r="U95" s="69" t="s">
        <v>21</v>
      </c>
      <c r="V95" s="69" t="s">
        <v>22</v>
      </c>
      <c r="W95" s="69" t="s">
        <v>116</v>
      </c>
    </row>
    <row r="96" spans="1:23" ht="15.75" customHeight="1">
      <c r="B96" s="172"/>
      <c r="C96" s="60">
        <f t="shared" ref="C96:K96" si="7">C88</f>
        <v>2.6539999999999999</v>
      </c>
      <c r="D96" s="60">
        <f t="shared" si="7"/>
        <v>1</v>
      </c>
      <c r="E96" s="60">
        <f t="shared" si="7"/>
        <v>1.5</v>
      </c>
      <c r="F96" s="60">
        <f t="shared" si="7"/>
        <v>3</v>
      </c>
      <c r="G96" s="60">
        <f t="shared" si="7"/>
        <v>3</v>
      </c>
      <c r="H96" s="60">
        <f t="shared" si="7"/>
        <v>1</v>
      </c>
      <c r="I96" s="60">
        <f t="shared" si="7"/>
        <v>1</v>
      </c>
      <c r="J96" s="60">
        <f t="shared" si="7"/>
        <v>1</v>
      </c>
      <c r="K96" s="60">
        <f t="shared" si="7"/>
        <v>0</v>
      </c>
      <c r="L96" s="60">
        <f t="shared" ref="L96:Q96" si="8">$M88</f>
        <v>3</v>
      </c>
      <c r="M96" s="60">
        <f t="shared" si="8"/>
        <v>3</v>
      </c>
      <c r="N96" s="60">
        <f t="shared" si="8"/>
        <v>3</v>
      </c>
      <c r="O96" s="60">
        <f t="shared" si="8"/>
        <v>3</v>
      </c>
      <c r="P96" s="60">
        <f t="shared" si="8"/>
        <v>3</v>
      </c>
      <c r="Q96" s="60" t="s">
        <v>279</v>
      </c>
      <c r="R96" s="60">
        <f t="shared" ref="R96:W96" si="9">$N88</f>
        <v>2.5</v>
      </c>
      <c r="S96" s="60">
        <f t="shared" si="9"/>
        <v>2.5</v>
      </c>
      <c r="T96" s="60">
        <f t="shared" si="9"/>
        <v>2.5</v>
      </c>
      <c r="U96" s="60">
        <f t="shared" si="9"/>
        <v>2.5</v>
      </c>
      <c r="V96" s="60">
        <f t="shared" si="9"/>
        <v>2.5</v>
      </c>
      <c r="W96" s="60" t="s">
        <v>279</v>
      </c>
    </row>
    <row r="97" spans="1:17" ht="15.75" customHeight="1"/>
    <row r="98" spans="1:17" ht="15.75" customHeight="1">
      <c r="C98" s="133" t="s">
        <v>104</v>
      </c>
      <c r="D98" s="134"/>
      <c r="E98" s="134"/>
      <c r="F98" s="134"/>
      <c r="G98" s="134"/>
      <c r="H98" s="135"/>
      <c r="I98" s="61"/>
      <c r="J98" s="61"/>
      <c r="K98" s="61"/>
      <c r="L98" s="61"/>
    </row>
    <row r="99" spans="1:17" ht="15.75" customHeight="1">
      <c r="C99" s="59" t="s">
        <v>18</v>
      </c>
      <c r="D99" s="69" t="s">
        <v>19</v>
      </c>
      <c r="E99" s="69" t="s">
        <v>20</v>
      </c>
      <c r="F99" s="69" t="s">
        <v>21</v>
      </c>
      <c r="G99" s="155" t="s">
        <v>22</v>
      </c>
      <c r="H99" s="156"/>
    </row>
    <row r="100" spans="1:17" ht="15.75" customHeight="1">
      <c r="A100" s="157" t="s">
        <v>117</v>
      </c>
      <c r="B100" s="135"/>
      <c r="C100" s="60">
        <f>SUMIF($C$95:$X$95,"CO1",$C$96:$X$96)/COUNTIF($C$95:$X$95,"CO1")</f>
        <v>2.7885</v>
      </c>
      <c r="D100" s="60">
        <f>SUMIF($C$95:$X$95,"CO2",$C$96:$X$96)/COUNTIF($C$95:$X$95,"CO2")</f>
        <v>1.875</v>
      </c>
      <c r="E100" s="60">
        <f>SUMIF($C$95:$X$95,"CO3",$C$96:$X$96)/COUNTIF($C$95:$X$95,"CO3")</f>
        <v>2</v>
      </c>
      <c r="F100" s="60">
        <f>SUMIF($C$95:$X$95,"CO4",$C$96:$X$96)/COUNTIF($C$95:$X$95,"CO4")</f>
        <v>2.375</v>
      </c>
      <c r="G100" s="158">
        <f>SUMIF($C$95:$X$95,"CO5",$C$96:$X$96)/COUNTIF($C$95:$X$95,"CO5")</f>
        <v>1.8333333333333333</v>
      </c>
      <c r="H100" s="156"/>
    </row>
    <row r="101" spans="1:17" ht="15.75" customHeight="1">
      <c r="A101" s="157" t="s">
        <v>118</v>
      </c>
      <c r="B101" s="135"/>
      <c r="C101" s="60">
        <f t="shared" ref="C101:G101" si="10">$N88</f>
        <v>2.5</v>
      </c>
      <c r="D101" s="60">
        <f t="shared" si="10"/>
        <v>2.5</v>
      </c>
      <c r="E101" s="60">
        <f t="shared" si="10"/>
        <v>2.5</v>
      </c>
      <c r="F101" s="60">
        <f t="shared" si="10"/>
        <v>2.5</v>
      </c>
      <c r="G101" s="158">
        <f t="shared" si="10"/>
        <v>2.5</v>
      </c>
      <c r="H101" s="156"/>
    </row>
    <row r="102" spans="1:17" ht="45.75" customHeight="1">
      <c r="A102" s="161" t="s">
        <v>119</v>
      </c>
      <c r="B102" s="135"/>
      <c r="C102" s="92">
        <f t="shared" ref="C102:G102" si="11">(0.8*C101+0.2*C100)</f>
        <v>2.5577000000000001</v>
      </c>
      <c r="D102" s="92">
        <f t="shared" si="11"/>
        <v>2.375</v>
      </c>
      <c r="E102" s="92">
        <f t="shared" si="11"/>
        <v>2.4</v>
      </c>
      <c r="F102" s="92">
        <f t="shared" si="11"/>
        <v>2.4750000000000001</v>
      </c>
      <c r="G102" s="162">
        <f t="shared" si="11"/>
        <v>2.3666666666666667</v>
      </c>
      <c r="H102" s="156"/>
      <c r="K102" s="95"/>
    </row>
    <row r="103" spans="1:17" ht="15.75" customHeight="1"/>
    <row r="104" spans="1:17" ht="15.75" customHeight="1">
      <c r="B104" s="163" t="s">
        <v>120</v>
      </c>
      <c r="C104" s="134"/>
      <c r="D104" s="134"/>
      <c r="E104" s="134"/>
      <c r="F104" s="134"/>
      <c r="G104" s="134"/>
      <c r="H104" s="134"/>
      <c r="I104" s="135"/>
      <c r="J104" s="96">
        <f>AVERAGE(C102:H102)</f>
        <v>2.4348733333333334</v>
      </c>
    </row>
    <row r="105" spans="1:17" ht="15.75" customHeight="1"/>
    <row r="106" spans="1:17" ht="15.75" customHeight="1"/>
    <row r="107" spans="1:17" ht="15.75" customHeight="1"/>
    <row r="108" spans="1:17" ht="15.75" customHeight="1">
      <c r="B108" s="133" t="s">
        <v>121</v>
      </c>
      <c r="C108" s="134"/>
      <c r="D108" s="134"/>
      <c r="E108" s="134"/>
      <c r="F108" s="134"/>
      <c r="G108" s="134"/>
      <c r="H108" s="134"/>
      <c r="I108" s="134"/>
      <c r="J108" s="134"/>
      <c r="K108" s="134"/>
      <c r="L108" s="134"/>
      <c r="M108" s="134"/>
      <c r="N108" s="135"/>
      <c r="O108" s="61"/>
      <c r="P108" s="61"/>
      <c r="Q108" s="61"/>
    </row>
    <row r="109" spans="1:17" ht="15.75" customHeight="1">
      <c r="B109" s="59" t="s">
        <v>122</v>
      </c>
      <c r="C109" s="69" t="s">
        <v>123</v>
      </c>
      <c r="D109" s="69" t="s">
        <v>124</v>
      </c>
      <c r="E109" s="69" t="s">
        <v>125</v>
      </c>
      <c r="F109" s="69" t="s">
        <v>126</v>
      </c>
      <c r="G109" s="69" t="s">
        <v>127</v>
      </c>
      <c r="H109" s="69" t="s">
        <v>128</v>
      </c>
      <c r="I109" s="69" t="s">
        <v>129</v>
      </c>
      <c r="J109" s="69" t="s">
        <v>130</v>
      </c>
      <c r="K109" s="69" t="s">
        <v>131</v>
      </c>
      <c r="L109" s="69" t="s">
        <v>132</v>
      </c>
      <c r="M109" s="69" t="s">
        <v>133</v>
      </c>
      <c r="N109" s="69" t="s">
        <v>134</v>
      </c>
    </row>
    <row r="110" spans="1:17" ht="15.75" customHeight="1">
      <c r="B110" s="45" t="s">
        <v>135</v>
      </c>
      <c r="C110" s="127">
        <v>3</v>
      </c>
      <c r="D110" s="127">
        <v>2</v>
      </c>
      <c r="E110" s="127">
        <v>1</v>
      </c>
      <c r="F110" s="127">
        <v>1</v>
      </c>
      <c r="G110" s="127">
        <v>1</v>
      </c>
      <c r="H110" s="127"/>
      <c r="I110" s="127"/>
      <c r="J110" s="127"/>
      <c r="K110" s="127">
        <v>1</v>
      </c>
      <c r="L110" s="127">
        <v>1</v>
      </c>
      <c r="M110" s="127"/>
      <c r="N110" s="128">
        <v>1</v>
      </c>
    </row>
    <row r="111" spans="1:17" ht="15.75" customHeight="1">
      <c r="B111" s="45" t="s">
        <v>136</v>
      </c>
      <c r="C111" s="127">
        <v>3</v>
      </c>
      <c r="D111" s="127">
        <v>3</v>
      </c>
      <c r="E111" s="127">
        <v>2</v>
      </c>
      <c r="F111" s="127">
        <v>2</v>
      </c>
      <c r="G111" s="127">
        <v>2</v>
      </c>
      <c r="H111" s="127"/>
      <c r="I111" s="127"/>
      <c r="J111" s="127"/>
      <c r="K111" s="127"/>
      <c r="L111" s="127">
        <v>1</v>
      </c>
      <c r="M111" s="127"/>
      <c r="N111" s="128">
        <v>1</v>
      </c>
    </row>
    <row r="112" spans="1:17" ht="15.75" customHeight="1">
      <c r="B112" s="45" t="s">
        <v>137</v>
      </c>
      <c r="C112" s="127">
        <v>3</v>
      </c>
      <c r="D112" s="127">
        <v>2</v>
      </c>
      <c r="E112" s="127">
        <v>1</v>
      </c>
      <c r="F112" s="127">
        <v>1</v>
      </c>
      <c r="G112" s="127">
        <v>2</v>
      </c>
      <c r="H112" s="127"/>
      <c r="I112" s="127"/>
      <c r="J112" s="127"/>
      <c r="K112" s="127"/>
      <c r="L112" s="127"/>
      <c r="M112" s="127"/>
      <c r="N112" s="128">
        <v>2</v>
      </c>
    </row>
    <row r="113" spans="2:16" ht="15.75" customHeight="1">
      <c r="B113" s="45" t="s">
        <v>138</v>
      </c>
      <c r="C113" s="127">
        <v>3</v>
      </c>
      <c r="D113" s="127">
        <v>3</v>
      </c>
      <c r="E113" s="127">
        <v>2</v>
      </c>
      <c r="F113" s="127">
        <v>2</v>
      </c>
      <c r="G113" s="127">
        <v>3</v>
      </c>
      <c r="H113" s="127"/>
      <c r="I113" s="127"/>
      <c r="J113" s="127"/>
      <c r="K113" s="127"/>
      <c r="L113" s="127"/>
      <c r="M113" s="127"/>
      <c r="N113" s="128">
        <v>2</v>
      </c>
    </row>
    <row r="114" spans="2:16" ht="15.75" customHeight="1">
      <c r="B114" s="45" t="s">
        <v>139</v>
      </c>
      <c r="C114" s="127">
        <v>3</v>
      </c>
      <c r="D114" s="127">
        <v>3</v>
      </c>
      <c r="E114" s="127">
        <v>2</v>
      </c>
      <c r="F114" s="127">
        <v>2</v>
      </c>
      <c r="G114" s="127">
        <v>1</v>
      </c>
      <c r="H114" s="127"/>
      <c r="I114" s="127"/>
      <c r="J114" s="127"/>
      <c r="K114" s="127"/>
      <c r="L114" s="127">
        <v>1</v>
      </c>
      <c r="M114" s="127"/>
      <c r="N114" s="128">
        <v>2</v>
      </c>
    </row>
    <row r="115" spans="2:16" ht="15.75" customHeight="1">
      <c r="B115" s="45" t="s">
        <v>140</v>
      </c>
      <c r="C115" s="75">
        <f t="shared" ref="C115:G115" si="12">SUM(C110:C114)/5</f>
        <v>3</v>
      </c>
      <c r="D115" s="75">
        <f t="shared" si="12"/>
        <v>2.6</v>
      </c>
      <c r="E115" s="75">
        <f t="shared" si="12"/>
        <v>1.6</v>
      </c>
      <c r="F115" s="75">
        <f t="shared" si="12"/>
        <v>1.6</v>
      </c>
      <c r="G115" s="75">
        <f t="shared" si="12"/>
        <v>1.8</v>
      </c>
      <c r="H115" s="68"/>
      <c r="I115" s="68"/>
      <c r="J115" s="68"/>
      <c r="K115" s="75">
        <f>SUM(K110:K114)/5</f>
        <v>0.2</v>
      </c>
      <c r="L115" s="68"/>
      <c r="M115" s="75">
        <f t="shared" ref="M115:N115" si="13">SUM(M110:M114)/5</f>
        <v>0</v>
      </c>
      <c r="N115" s="75">
        <f t="shared" si="13"/>
        <v>1.6</v>
      </c>
    </row>
    <row r="116" spans="2:16" ht="15.75" customHeight="1"/>
    <row r="117" spans="2:16" ht="15.75" customHeight="1">
      <c r="B117" s="133" t="s">
        <v>141</v>
      </c>
      <c r="C117" s="134"/>
      <c r="D117" s="134"/>
      <c r="E117" s="134"/>
      <c r="F117" s="134"/>
      <c r="G117" s="134"/>
      <c r="H117" s="134"/>
      <c r="I117" s="134"/>
      <c r="J117" s="134"/>
      <c r="K117" s="134"/>
      <c r="L117" s="134"/>
      <c r="M117" s="134"/>
      <c r="N117" s="134"/>
      <c r="O117" s="135"/>
      <c r="P117" s="61"/>
    </row>
    <row r="118" spans="2:16" ht="15.75" customHeight="1">
      <c r="B118" s="59" t="s">
        <v>122</v>
      </c>
      <c r="C118" s="69" t="s">
        <v>142</v>
      </c>
      <c r="D118" s="69" t="s">
        <v>123</v>
      </c>
      <c r="E118" s="69" t="s">
        <v>124</v>
      </c>
      <c r="F118" s="69" t="s">
        <v>125</v>
      </c>
      <c r="G118" s="69" t="s">
        <v>126</v>
      </c>
      <c r="H118" s="69" t="s">
        <v>127</v>
      </c>
      <c r="I118" s="69" t="s">
        <v>128</v>
      </c>
      <c r="J118" s="69" t="s">
        <v>129</v>
      </c>
      <c r="K118" s="69" t="s">
        <v>130</v>
      </c>
      <c r="L118" s="69" t="s">
        <v>143</v>
      </c>
      <c r="M118" s="69" t="s">
        <v>132</v>
      </c>
      <c r="N118" s="69" t="s">
        <v>133</v>
      </c>
      <c r="O118" s="69" t="s">
        <v>134</v>
      </c>
    </row>
    <row r="119" spans="2:16" ht="15.75" customHeight="1">
      <c r="B119" s="45" t="s">
        <v>135</v>
      </c>
      <c r="C119" s="92">
        <f>C102</f>
        <v>2.5577000000000001</v>
      </c>
      <c r="D119" s="60">
        <f t="shared" ref="D119:O119" si="14">(C110/3)*$C119</f>
        <v>2.5577000000000001</v>
      </c>
      <c r="E119" s="60">
        <f t="shared" si="14"/>
        <v>1.7051333333333334</v>
      </c>
      <c r="F119" s="60">
        <f t="shared" si="14"/>
        <v>0.85256666666666669</v>
      </c>
      <c r="G119" s="60">
        <f t="shared" si="14"/>
        <v>0.85256666666666669</v>
      </c>
      <c r="H119" s="60">
        <f t="shared" si="14"/>
        <v>0.85256666666666669</v>
      </c>
      <c r="I119" s="60">
        <f t="shared" si="14"/>
        <v>0</v>
      </c>
      <c r="J119" s="60">
        <f t="shared" si="14"/>
        <v>0</v>
      </c>
      <c r="K119" s="60">
        <f t="shared" si="14"/>
        <v>0</v>
      </c>
      <c r="L119" s="60">
        <f t="shared" si="14"/>
        <v>0.85256666666666669</v>
      </c>
      <c r="M119" s="60">
        <f t="shared" si="14"/>
        <v>0.85256666666666669</v>
      </c>
      <c r="N119" s="60">
        <f t="shared" si="14"/>
        <v>0</v>
      </c>
      <c r="O119" s="60">
        <f t="shared" si="14"/>
        <v>0.85256666666666669</v>
      </c>
    </row>
    <row r="120" spans="2:16" ht="15.75" customHeight="1">
      <c r="B120" s="45" t="s">
        <v>136</v>
      </c>
      <c r="C120" s="92">
        <f>D102</f>
        <v>2.375</v>
      </c>
      <c r="D120" s="60">
        <f t="shared" ref="D120:E120" si="15">(C111/3)*$C120</f>
        <v>2.375</v>
      </c>
      <c r="E120" s="60">
        <f t="shared" si="15"/>
        <v>2.375</v>
      </c>
      <c r="F120" s="68">
        <v>1.91</v>
      </c>
      <c r="G120" s="60">
        <f t="shared" ref="G120:O120" si="16">(F111/3)*$C120</f>
        <v>1.5833333333333333</v>
      </c>
      <c r="H120" s="60">
        <f t="shared" si="16"/>
        <v>1.5833333333333333</v>
      </c>
      <c r="I120" s="60">
        <f t="shared" si="16"/>
        <v>0</v>
      </c>
      <c r="J120" s="60">
        <f t="shared" si="16"/>
        <v>0</v>
      </c>
      <c r="K120" s="60">
        <f t="shared" si="16"/>
        <v>0</v>
      </c>
      <c r="L120" s="60">
        <f t="shared" si="16"/>
        <v>0</v>
      </c>
      <c r="M120" s="60">
        <f t="shared" si="16"/>
        <v>0.79166666666666663</v>
      </c>
      <c r="N120" s="60">
        <f t="shared" si="16"/>
        <v>0</v>
      </c>
      <c r="O120" s="60">
        <f t="shared" si="16"/>
        <v>0.79166666666666663</v>
      </c>
    </row>
    <row r="121" spans="2:16" ht="15.75" customHeight="1">
      <c r="B121" s="45" t="s">
        <v>137</v>
      </c>
      <c r="C121" s="92">
        <f>E102</f>
        <v>2.4</v>
      </c>
      <c r="D121" s="60">
        <f t="shared" ref="D121:E121" si="17">(C112/3)*$C121</f>
        <v>2.4</v>
      </c>
      <c r="E121" s="60">
        <f t="shared" si="17"/>
        <v>1.5999999999999999</v>
      </c>
      <c r="F121" s="68">
        <v>2.84</v>
      </c>
      <c r="G121" s="60">
        <f t="shared" ref="G121:O121" si="18">(F112/3)*$C121</f>
        <v>0.79999999999999993</v>
      </c>
      <c r="H121" s="60">
        <f t="shared" si="18"/>
        <v>1.5999999999999999</v>
      </c>
      <c r="I121" s="60">
        <f t="shared" si="18"/>
        <v>0</v>
      </c>
      <c r="J121" s="60">
        <f t="shared" si="18"/>
        <v>0</v>
      </c>
      <c r="K121" s="60">
        <f t="shared" si="18"/>
        <v>0</v>
      </c>
      <c r="L121" s="60">
        <f t="shared" si="18"/>
        <v>0</v>
      </c>
      <c r="M121" s="60">
        <f t="shared" si="18"/>
        <v>0</v>
      </c>
      <c r="N121" s="60">
        <f t="shared" si="18"/>
        <v>0</v>
      </c>
      <c r="O121" s="60">
        <f t="shared" si="18"/>
        <v>1.5999999999999999</v>
      </c>
    </row>
    <row r="122" spans="2:16" ht="15.75" customHeight="1">
      <c r="B122" s="45" t="s">
        <v>138</v>
      </c>
      <c r="C122" s="92">
        <f>F102</f>
        <v>2.4750000000000001</v>
      </c>
      <c r="D122" s="60">
        <f t="shared" ref="D122:E122" si="19">(C113/3)*$C122</f>
        <v>2.4750000000000001</v>
      </c>
      <c r="E122" s="60">
        <f t="shared" si="19"/>
        <v>2.4750000000000001</v>
      </c>
      <c r="F122" s="68">
        <v>1.94</v>
      </c>
      <c r="G122" s="60">
        <f t="shared" ref="G122:O122" si="20">(F113/3)*$C122</f>
        <v>1.65</v>
      </c>
      <c r="H122" s="60">
        <f t="shared" si="20"/>
        <v>2.4750000000000001</v>
      </c>
      <c r="I122" s="60">
        <f t="shared" si="20"/>
        <v>0</v>
      </c>
      <c r="J122" s="60">
        <f t="shared" si="20"/>
        <v>0</v>
      </c>
      <c r="K122" s="60">
        <f t="shared" si="20"/>
        <v>0</v>
      </c>
      <c r="L122" s="60">
        <f t="shared" si="20"/>
        <v>0</v>
      </c>
      <c r="M122" s="60">
        <f t="shared" si="20"/>
        <v>0</v>
      </c>
      <c r="N122" s="60">
        <f t="shared" si="20"/>
        <v>0</v>
      </c>
      <c r="O122" s="60">
        <f t="shared" si="20"/>
        <v>1.65</v>
      </c>
    </row>
    <row r="123" spans="2:16" ht="15.75" customHeight="1">
      <c r="B123" s="45" t="s">
        <v>139</v>
      </c>
      <c r="C123" s="92">
        <f>G102</f>
        <v>2.3666666666666667</v>
      </c>
      <c r="D123" s="60">
        <f t="shared" ref="D123:E123" si="21">(C114/3)*$C123</f>
        <v>2.3666666666666667</v>
      </c>
      <c r="E123" s="60">
        <f t="shared" si="21"/>
        <v>2.3666666666666667</v>
      </c>
      <c r="F123" s="68">
        <v>2.87</v>
      </c>
      <c r="G123" s="60">
        <f t="shared" ref="G123:O123" si="22">(F114/3)*$C123</f>
        <v>1.5777777777777777</v>
      </c>
      <c r="H123" s="60">
        <f t="shared" si="22"/>
        <v>0.78888888888888886</v>
      </c>
      <c r="I123" s="60">
        <f t="shared" si="22"/>
        <v>0</v>
      </c>
      <c r="J123" s="60">
        <f t="shared" si="22"/>
        <v>0</v>
      </c>
      <c r="K123" s="60">
        <f t="shared" si="22"/>
        <v>0</v>
      </c>
      <c r="L123" s="60">
        <f t="shared" si="22"/>
        <v>0</v>
      </c>
      <c r="M123" s="60">
        <f t="shared" si="22"/>
        <v>0.78888888888888886</v>
      </c>
      <c r="N123" s="60">
        <f t="shared" si="22"/>
        <v>0</v>
      </c>
      <c r="O123" s="60">
        <f t="shared" si="22"/>
        <v>1.5777777777777777</v>
      </c>
    </row>
    <row r="124" spans="2:16" ht="15.75" customHeight="1">
      <c r="B124" s="45" t="s">
        <v>140</v>
      </c>
      <c r="C124" s="93" t="s">
        <v>144</v>
      </c>
      <c r="D124" s="77">
        <f t="shared" ref="D124:O124" si="23">AVERAGE(D119:D123)</f>
        <v>2.4348733333333334</v>
      </c>
      <c r="E124" s="77">
        <f t="shared" si="23"/>
        <v>2.1043600000000002</v>
      </c>
      <c r="F124" s="77">
        <f t="shared" si="23"/>
        <v>2.0825133333333334</v>
      </c>
      <c r="G124" s="77">
        <f t="shared" si="23"/>
        <v>1.2927355555555553</v>
      </c>
      <c r="H124" s="77">
        <f t="shared" si="23"/>
        <v>1.4599577777777777</v>
      </c>
      <c r="I124" s="77">
        <f t="shared" si="23"/>
        <v>0</v>
      </c>
      <c r="J124" s="77">
        <f t="shared" si="23"/>
        <v>0</v>
      </c>
      <c r="K124" s="77">
        <f t="shared" si="23"/>
        <v>0</v>
      </c>
      <c r="L124" s="77">
        <f t="shared" si="23"/>
        <v>0.17051333333333335</v>
      </c>
      <c r="M124" s="77">
        <f t="shared" si="23"/>
        <v>0.48662444444444442</v>
      </c>
      <c r="N124" s="77">
        <f t="shared" si="23"/>
        <v>0</v>
      </c>
      <c r="O124" s="77">
        <f t="shared" si="23"/>
        <v>1.294402222222222</v>
      </c>
    </row>
    <row r="125" spans="2:16" ht="15.75" customHeight="1"/>
    <row r="126" spans="2:16" ht="15.75" customHeight="1">
      <c r="B126" s="133" t="s">
        <v>145</v>
      </c>
      <c r="C126" s="134"/>
      <c r="D126" s="135"/>
      <c r="E126" s="61"/>
      <c r="F126" s="61"/>
      <c r="G126" s="61"/>
      <c r="H126" s="159" t="s">
        <v>146</v>
      </c>
      <c r="I126" s="159"/>
      <c r="J126" s="159"/>
      <c r="K126" s="159"/>
      <c r="L126" s="159"/>
      <c r="M126" s="159"/>
      <c r="N126" s="61"/>
      <c r="O126" s="61"/>
    </row>
    <row r="127" spans="2:16" ht="15.75" customHeight="1">
      <c r="B127" s="45" t="s">
        <v>122</v>
      </c>
      <c r="C127" s="68" t="s">
        <v>147</v>
      </c>
      <c r="D127" s="68" t="s">
        <v>148</v>
      </c>
      <c r="H127" s="160" t="s">
        <v>122</v>
      </c>
      <c r="I127" s="160"/>
      <c r="J127" s="160"/>
      <c r="K127" s="160"/>
      <c r="L127" s="79" t="s">
        <v>147</v>
      </c>
      <c r="M127" s="79" t="s">
        <v>148</v>
      </c>
    </row>
    <row r="128" spans="2:16" ht="15.75" customHeight="1">
      <c r="B128" s="45" t="s">
        <v>135</v>
      </c>
      <c r="C128" s="129">
        <v>3</v>
      </c>
      <c r="D128" s="129">
        <v>2</v>
      </c>
      <c r="H128" s="182" t="s">
        <v>135</v>
      </c>
      <c r="I128" s="183"/>
      <c r="J128" s="183"/>
      <c r="K128" s="184"/>
      <c r="L128" s="87">
        <f t="shared" ref="L128:M128" si="24">C128/3*$C119</f>
        <v>2.5577000000000001</v>
      </c>
      <c r="M128" s="87">
        <f t="shared" si="24"/>
        <v>1.7051333333333334</v>
      </c>
    </row>
    <row r="129" spans="2:14" ht="15.75" customHeight="1">
      <c r="B129" s="45" t="s">
        <v>136</v>
      </c>
      <c r="C129" s="129">
        <v>3</v>
      </c>
      <c r="D129" s="129">
        <v>3</v>
      </c>
      <c r="H129" s="157" t="s">
        <v>136</v>
      </c>
      <c r="I129" s="153"/>
      <c r="J129" s="153"/>
      <c r="K129" s="164"/>
      <c r="L129" s="87">
        <f t="shared" ref="L129:M129" si="25">C129/3*$C120</f>
        <v>2.375</v>
      </c>
      <c r="M129" s="87">
        <f t="shared" si="25"/>
        <v>2.375</v>
      </c>
    </row>
    <row r="130" spans="2:14" ht="15.75" customHeight="1">
      <c r="B130" s="45" t="s">
        <v>137</v>
      </c>
      <c r="C130" s="129">
        <v>2</v>
      </c>
      <c r="D130" s="129">
        <v>3</v>
      </c>
      <c r="H130" s="157" t="s">
        <v>137</v>
      </c>
      <c r="I130" s="153"/>
      <c r="J130" s="153"/>
      <c r="K130" s="164"/>
      <c r="L130" s="87">
        <f t="shared" ref="L130:M130" si="26">C130/3*$C121</f>
        <v>1.5999999999999999</v>
      </c>
      <c r="M130" s="87">
        <f t="shared" si="26"/>
        <v>2.4</v>
      </c>
    </row>
    <row r="131" spans="2:14" ht="15.75" customHeight="1">
      <c r="B131" s="45" t="s">
        <v>138</v>
      </c>
      <c r="C131" s="129">
        <v>2</v>
      </c>
      <c r="D131" s="129">
        <v>3</v>
      </c>
      <c r="H131" s="157" t="s">
        <v>138</v>
      </c>
      <c r="I131" s="153"/>
      <c r="J131" s="153"/>
      <c r="K131" s="164"/>
      <c r="L131" s="87">
        <f t="shared" ref="L131:M131" si="27">C131/3*$C122</f>
        <v>1.65</v>
      </c>
      <c r="M131" s="87">
        <f t="shared" si="27"/>
        <v>2.4750000000000001</v>
      </c>
    </row>
    <row r="132" spans="2:14" ht="15.75" customHeight="1">
      <c r="B132" s="45" t="s">
        <v>139</v>
      </c>
      <c r="C132" s="129">
        <v>3</v>
      </c>
      <c r="D132" s="129">
        <v>2</v>
      </c>
      <c r="H132" s="157" t="s">
        <v>139</v>
      </c>
      <c r="I132" s="153"/>
      <c r="J132" s="153"/>
      <c r="K132" s="164"/>
      <c r="L132" s="87">
        <f t="shared" ref="L132:M132" si="28">C132/3*$C123</f>
        <v>2.3666666666666667</v>
      </c>
      <c r="M132" s="87">
        <f t="shared" si="28"/>
        <v>1.5777777777777777</v>
      </c>
    </row>
    <row r="133" spans="2:14" ht="15.75" customHeight="1">
      <c r="B133" s="45" t="s">
        <v>140</v>
      </c>
      <c r="C133" s="75">
        <f t="shared" ref="C133:D133" si="29">SUM(C128:C132)/5</f>
        <v>2.6</v>
      </c>
      <c r="D133" s="75">
        <f t="shared" si="29"/>
        <v>2.6</v>
      </c>
      <c r="F133" s="61"/>
      <c r="H133" s="157" t="s">
        <v>140</v>
      </c>
      <c r="I133" s="153"/>
      <c r="J133" s="153"/>
      <c r="K133" s="164"/>
      <c r="L133" s="88">
        <f t="shared" ref="L133:M133" si="30">SUM(L128:L132)/5</f>
        <v>2.1098733333333337</v>
      </c>
      <c r="M133" s="88">
        <f t="shared" si="30"/>
        <v>2.1065822222222219</v>
      </c>
    </row>
    <row r="134" spans="2:14" ht="15.75" customHeight="1">
      <c r="C134" s="86"/>
      <c r="D134" s="86"/>
      <c r="F134" s="61"/>
      <c r="J134" s="97"/>
      <c r="K134" s="90"/>
      <c r="L134" s="91"/>
      <c r="M134" s="91"/>
    </row>
    <row r="135" spans="2:14" ht="15.75" customHeight="1">
      <c r="C135" s="86"/>
      <c r="D135" s="86"/>
      <c r="F135" s="61"/>
      <c r="J135" s="97"/>
      <c r="K135" s="90"/>
      <c r="L135" s="91"/>
      <c r="M135" s="91"/>
    </row>
    <row r="136" spans="2:14" ht="15.75" customHeight="1">
      <c r="D136" s="61"/>
      <c r="E136" s="61"/>
      <c r="F136" s="61"/>
      <c r="G136" s="61"/>
      <c r="L136" s="61"/>
    </row>
    <row r="137" spans="2:14" ht="15.75" customHeight="1">
      <c r="K137" s="165"/>
      <c r="L137" s="166"/>
      <c r="M137" s="166"/>
      <c r="N137" s="166"/>
    </row>
    <row r="138" spans="2:14" ht="15.75" customHeight="1">
      <c r="K138" s="165"/>
      <c r="L138" s="166"/>
      <c r="M138" s="166"/>
      <c r="N138" s="166"/>
    </row>
    <row r="139" spans="2:14" ht="15.75" customHeight="1"/>
    <row r="140" spans="2:14" ht="15.75" customHeight="1"/>
    <row r="141" spans="2:14" ht="15.75" customHeight="1"/>
    <row r="142" spans="2:14" ht="15.75" customHeight="1"/>
    <row r="143" spans="2:14" ht="15.75" customHeight="1"/>
    <row r="144" spans="2:14" ht="15.75" customHeight="1"/>
    <row r="145" spans="2:12" ht="15.75" customHeight="1"/>
    <row r="146" spans="2:12" ht="15.75" customHeight="1"/>
    <row r="147" spans="2:12" ht="15.75" customHeight="1"/>
    <row r="148" spans="2:12" ht="15.75" customHeight="1"/>
    <row r="149" spans="2:12" ht="15.75" customHeight="1"/>
    <row r="150" spans="2:12" ht="15.75" customHeight="1"/>
    <row r="151" spans="2:12" ht="15.75" customHeight="1"/>
    <row r="152" spans="2:12" ht="15.75" customHeight="1">
      <c r="B152" s="61"/>
      <c r="C152" s="61"/>
      <c r="D152" s="61"/>
      <c r="E152" s="61"/>
      <c r="F152" s="61"/>
      <c r="G152" s="61"/>
      <c r="H152" s="61"/>
      <c r="I152" s="61"/>
      <c r="J152" s="61"/>
      <c r="K152" s="61"/>
      <c r="L152" s="61"/>
    </row>
    <row r="153" spans="2:12" ht="15.75" customHeight="1"/>
    <row r="154" spans="2:12" ht="15.75" customHeight="1"/>
    <row r="155" spans="2:12" ht="15.75" customHeight="1"/>
    <row r="156" spans="2:12" ht="15.75" customHeight="1"/>
    <row r="157" spans="2:12" ht="15.75" customHeight="1"/>
    <row r="158" spans="2:12" ht="15.75" customHeight="1"/>
    <row r="159" spans="2:12" ht="15.75" customHeight="1"/>
    <row r="160" spans="2:12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mergeCells count="47">
    <mergeCell ref="H133:K133"/>
    <mergeCell ref="K137:N137"/>
    <mergeCell ref="K138:N138"/>
    <mergeCell ref="B6:B8"/>
    <mergeCell ref="B94:B96"/>
    <mergeCell ref="L6:L8"/>
    <mergeCell ref="M6:M8"/>
    <mergeCell ref="N6:N8"/>
    <mergeCell ref="H128:K128"/>
    <mergeCell ref="H129:K129"/>
    <mergeCell ref="H130:K130"/>
    <mergeCell ref="H131:K131"/>
    <mergeCell ref="H132:K132"/>
    <mergeCell ref="B108:N108"/>
    <mergeCell ref="B117:O117"/>
    <mergeCell ref="B126:D126"/>
    <mergeCell ref="H126:M126"/>
    <mergeCell ref="H127:K127"/>
    <mergeCell ref="A101:B101"/>
    <mergeCell ref="G101:H101"/>
    <mergeCell ref="A102:B102"/>
    <mergeCell ref="G102:H102"/>
    <mergeCell ref="B104:I104"/>
    <mergeCell ref="R94:W94"/>
    <mergeCell ref="C98:H98"/>
    <mergeCell ref="G99:H99"/>
    <mergeCell ref="A100:B100"/>
    <mergeCell ref="G100:H100"/>
    <mergeCell ref="C11:N11"/>
    <mergeCell ref="H90:M90"/>
    <mergeCell ref="H91:M91"/>
    <mergeCell ref="H92:M92"/>
    <mergeCell ref="C94:D94"/>
    <mergeCell ref="E94:F94"/>
    <mergeCell ref="G94:K94"/>
    <mergeCell ref="L94:Q94"/>
    <mergeCell ref="C6:D6"/>
    <mergeCell ref="E6:F6"/>
    <mergeCell ref="G6:K6"/>
    <mergeCell ref="C7:D7"/>
    <mergeCell ref="E7:F7"/>
    <mergeCell ref="G7:K7"/>
    <mergeCell ref="B1:N1"/>
    <mergeCell ref="B2:N2"/>
    <mergeCell ref="B3:N3"/>
    <mergeCell ref="B4:N4"/>
    <mergeCell ref="B5:N5"/>
  </mergeCells>
  <printOptions horizontalCentered="1" verticalCentered="1"/>
  <pageMargins left="0.23622047244094499" right="0.23622047244094499" top="0.74803149606299202" bottom="0.74803149606299202" header="0" footer="0"/>
  <pageSetup paperSize="9" orientation="landscape"/>
  <rowBreaks count="2" manualBreakCount="2">
    <brk id="32" man="1"/>
    <brk id="6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C996"/>
  <sheetViews>
    <sheetView topLeftCell="A79" workbookViewId="0">
      <selection activeCell="W96" sqref="W96"/>
    </sheetView>
  </sheetViews>
  <sheetFormatPr defaultColWidth="12.5703125" defaultRowHeight="12.75"/>
  <cols>
    <col min="1" max="1" width="6.7109375" style="33" customWidth="1"/>
    <col min="2" max="2" width="20.7109375" style="33" customWidth="1"/>
    <col min="3" max="24" width="6.7109375" style="33" customWidth="1"/>
    <col min="25" max="16384" width="12.5703125" style="33"/>
  </cols>
  <sheetData>
    <row r="1" spans="1:16" ht="28.5" customHeight="1">
      <c r="B1" s="130" t="s">
        <v>0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2"/>
    </row>
    <row r="2" spans="1:16" ht="15.75" customHeight="1">
      <c r="B2" s="133" t="s">
        <v>1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5"/>
    </row>
    <row r="3" spans="1:16" ht="15.75" customHeight="1">
      <c r="B3" s="133" t="s">
        <v>2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5"/>
    </row>
    <row r="4" spans="1:16" ht="15.75" customHeight="1">
      <c r="B4" s="185" t="s">
        <v>149</v>
      </c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5"/>
    </row>
    <row r="5" spans="1:16" ht="15.75" customHeight="1">
      <c r="B5" s="136" t="s">
        <v>3</v>
      </c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5"/>
    </row>
    <row r="6" spans="1:16" ht="15.75" customHeight="1">
      <c r="B6" s="167" t="s">
        <v>4</v>
      </c>
      <c r="C6" s="137">
        <v>20</v>
      </c>
      <c r="D6" s="138"/>
      <c r="E6" s="139">
        <v>20</v>
      </c>
      <c r="F6" s="140"/>
      <c r="G6" s="141">
        <v>70</v>
      </c>
      <c r="H6" s="142"/>
      <c r="I6" s="142"/>
      <c r="J6" s="142"/>
      <c r="K6" s="142"/>
      <c r="L6" s="173" t="s">
        <v>5</v>
      </c>
      <c r="M6" s="176" t="s">
        <v>6</v>
      </c>
      <c r="N6" s="179" t="s">
        <v>7</v>
      </c>
    </row>
    <row r="7" spans="1:16" ht="15.75" customHeight="1">
      <c r="B7" s="168"/>
      <c r="C7" s="143" t="s">
        <v>8</v>
      </c>
      <c r="D7" s="144"/>
      <c r="E7" s="145" t="s">
        <v>9</v>
      </c>
      <c r="F7" s="146"/>
      <c r="G7" s="147" t="s">
        <v>10</v>
      </c>
      <c r="H7" s="148"/>
      <c r="I7" s="148"/>
      <c r="J7" s="148"/>
      <c r="K7" s="149"/>
      <c r="L7" s="174"/>
      <c r="M7" s="177"/>
      <c r="N7" s="180"/>
    </row>
    <row r="8" spans="1:16" ht="39" customHeight="1">
      <c r="B8" s="169"/>
      <c r="C8" s="34" t="s">
        <v>11</v>
      </c>
      <c r="D8" s="34" t="s">
        <v>12</v>
      </c>
      <c r="E8" s="35" t="s">
        <v>11</v>
      </c>
      <c r="F8" s="35" t="s">
        <v>12</v>
      </c>
      <c r="G8" s="36" t="s">
        <v>11</v>
      </c>
      <c r="H8" s="36" t="s">
        <v>12</v>
      </c>
      <c r="I8" s="36" t="s">
        <v>13</v>
      </c>
      <c r="J8" s="36" t="s">
        <v>14</v>
      </c>
      <c r="K8" s="36" t="s">
        <v>15</v>
      </c>
      <c r="L8" s="175"/>
      <c r="M8" s="178"/>
      <c r="N8" s="181"/>
    </row>
    <row r="9" spans="1:16" ht="15.75" customHeight="1">
      <c r="B9" s="37" t="s">
        <v>16</v>
      </c>
      <c r="C9" s="38">
        <v>10</v>
      </c>
      <c r="D9" s="39">
        <v>10</v>
      </c>
      <c r="E9" s="40">
        <v>10</v>
      </c>
      <c r="F9" s="40">
        <v>10</v>
      </c>
      <c r="G9" s="41">
        <v>14</v>
      </c>
      <c r="H9" s="41">
        <v>14</v>
      </c>
      <c r="I9" s="41">
        <v>14</v>
      </c>
      <c r="J9" s="41">
        <v>14</v>
      </c>
      <c r="K9" s="41">
        <v>14</v>
      </c>
      <c r="L9" s="47">
        <v>8</v>
      </c>
      <c r="M9" s="48">
        <v>7</v>
      </c>
      <c r="N9" s="49">
        <v>70</v>
      </c>
    </row>
    <row r="10" spans="1:16" ht="65.099999999999994" customHeight="1">
      <c r="B10" s="37" t="s">
        <v>17</v>
      </c>
      <c r="C10" s="38" t="s">
        <v>18</v>
      </c>
      <c r="D10" s="39" t="s">
        <v>19</v>
      </c>
      <c r="E10" s="40" t="s">
        <v>20</v>
      </c>
      <c r="F10" s="40" t="s">
        <v>21</v>
      </c>
      <c r="G10" s="41" t="s">
        <v>18</v>
      </c>
      <c r="H10" s="41" t="s">
        <v>19</v>
      </c>
      <c r="I10" s="41" t="s">
        <v>20</v>
      </c>
      <c r="J10" s="41" t="s">
        <v>21</v>
      </c>
      <c r="K10" s="41" t="s">
        <v>22</v>
      </c>
      <c r="L10" s="50" t="s">
        <v>23</v>
      </c>
      <c r="M10" s="51" t="s">
        <v>23</v>
      </c>
      <c r="N10" s="52" t="s">
        <v>23</v>
      </c>
    </row>
    <row r="11" spans="1:16" ht="24.75" customHeight="1">
      <c r="A11" s="42" t="s">
        <v>24</v>
      </c>
      <c r="B11" s="102" t="s">
        <v>25</v>
      </c>
      <c r="C11" s="150" t="s">
        <v>26</v>
      </c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2"/>
    </row>
    <row r="12" spans="1:16" ht="15.75" customHeight="1">
      <c r="A12" s="100" t="s">
        <v>27</v>
      </c>
      <c r="B12" s="110">
        <v>317172</v>
      </c>
      <c r="C12" s="21">
        <v>8</v>
      </c>
      <c r="D12" s="21"/>
      <c r="E12" s="111">
        <v>4</v>
      </c>
      <c r="F12" s="111"/>
      <c r="G12" s="112">
        <v>12</v>
      </c>
      <c r="H12" s="112">
        <v>2</v>
      </c>
      <c r="I12" s="112">
        <v>3</v>
      </c>
      <c r="J12" s="112"/>
      <c r="K12" s="112"/>
      <c r="L12" s="125">
        <v>8</v>
      </c>
      <c r="M12" s="126">
        <v>7</v>
      </c>
      <c r="N12" s="108">
        <v>40</v>
      </c>
      <c r="P12" s="55"/>
    </row>
    <row r="13" spans="1:16" ht="15.75" customHeight="1">
      <c r="A13" s="100" t="s">
        <v>28</v>
      </c>
      <c r="B13" s="110">
        <v>317173</v>
      </c>
      <c r="C13" s="21">
        <v>9</v>
      </c>
      <c r="D13" s="21">
        <v>2</v>
      </c>
      <c r="E13" s="111">
        <v>2</v>
      </c>
      <c r="F13" s="111"/>
      <c r="G13" s="112">
        <v>1</v>
      </c>
      <c r="H13" s="112">
        <v>3</v>
      </c>
      <c r="I13" s="112"/>
      <c r="J13" s="112"/>
      <c r="K13" s="112">
        <v>5</v>
      </c>
      <c r="L13" s="125">
        <v>8</v>
      </c>
      <c r="M13" s="126">
        <v>7</v>
      </c>
      <c r="N13" s="108">
        <v>23</v>
      </c>
      <c r="P13" s="55"/>
    </row>
    <row r="14" spans="1:16" ht="15.75" customHeight="1">
      <c r="A14" s="100" t="s">
        <v>29</v>
      </c>
      <c r="B14" s="110">
        <v>317174</v>
      </c>
      <c r="C14" s="21">
        <v>9</v>
      </c>
      <c r="D14" s="21">
        <v>5</v>
      </c>
      <c r="E14" s="111">
        <v>7</v>
      </c>
      <c r="F14" s="111">
        <v>4</v>
      </c>
      <c r="G14" s="112">
        <v>12</v>
      </c>
      <c r="H14" s="112">
        <v>12</v>
      </c>
      <c r="I14" s="112">
        <v>12</v>
      </c>
      <c r="J14" s="112">
        <v>7</v>
      </c>
      <c r="K14" s="112">
        <v>9</v>
      </c>
      <c r="L14" s="125">
        <v>8</v>
      </c>
      <c r="M14" s="126">
        <v>7</v>
      </c>
      <c r="N14" s="108">
        <v>47</v>
      </c>
      <c r="P14" s="55"/>
    </row>
    <row r="15" spans="1:16" ht="15.75" customHeight="1">
      <c r="A15" s="100" t="s">
        <v>30</v>
      </c>
      <c r="B15" s="110">
        <v>317175</v>
      </c>
      <c r="C15" s="21">
        <v>6</v>
      </c>
      <c r="D15" s="21">
        <v>8</v>
      </c>
      <c r="E15" s="111">
        <v>5</v>
      </c>
      <c r="F15" s="111">
        <v>4</v>
      </c>
      <c r="G15" s="112">
        <v>12</v>
      </c>
      <c r="H15" s="112">
        <v>11</v>
      </c>
      <c r="I15" s="112">
        <v>4</v>
      </c>
      <c r="J15" s="112">
        <v>4</v>
      </c>
      <c r="K15" s="112">
        <v>6</v>
      </c>
      <c r="L15" s="125">
        <v>8</v>
      </c>
      <c r="M15" s="126">
        <v>7</v>
      </c>
      <c r="N15" s="108">
        <v>45</v>
      </c>
      <c r="P15" s="55"/>
    </row>
    <row r="16" spans="1:16" ht="15.75" customHeight="1">
      <c r="A16" s="100" t="s">
        <v>31</v>
      </c>
      <c r="B16" s="110">
        <v>317176</v>
      </c>
      <c r="C16" s="21">
        <v>8</v>
      </c>
      <c r="D16" s="21">
        <v>2</v>
      </c>
      <c r="E16" s="111">
        <v>1</v>
      </c>
      <c r="F16" s="111">
        <v>2</v>
      </c>
      <c r="G16" s="112">
        <v>11</v>
      </c>
      <c r="H16" s="112">
        <v>1</v>
      </c>
      <c r="I16" s="112"/>
      <c r="J16" s="112"/>
      <c r="K16" s="112">
        <v>6</v>
      </c>
      <c r="L16" s="125">
        <v>8</v>
      </c>
      <c r="M16" s="126">
        <v>7</v>
      </c>
      <c r="N16" s="108">
        <v>33</v>
      </c>
      <c r="P16" s="55"/>
    </row>
    <row r="17" spans="1:16" ht="15.75" customHeight="1">
      <c r="A17" s="100" t="s">
        <v>32</v>
      </c>
      <c r="B17" s="110">
        <v>317177</v>
      </c>
      <c r="C17" s="21">
        <v>9</v>
      </c>
      <c r="D17" s="21"/>
      <c r="E17" s="111">
        <v>1</v>
      </c>
      <c r="F17" s="111">
        <v>1</v>
      </c>
      <c r="G17" s="112">
        <v>12</v>
      </c>
      <c r="H17" s="112">
        <v>5</v>
      </c>
      <c r="I17" s="112"/>
      <c r="J17" s="112"/>
      <c r="K17" s="112">
        <v>5</v>
      </c>
      <c r="L17" s="125">
        <v>8</v>
      </c>
      <c r="M17" s="126">
        <v>7</v>
      </c>
      <c r="N17" s="108">
        <v>37</v>
      </c>
      <c r="P17" s="55"/>
    </row>
    <row r="18" spans="1:16" ht="15.75" customHeight="1">
      <c r="A18" s="100" t="s">
        <v>33</v>
      </c>
      <c r="B18" s="110">
        <v>317178</v>
      </c>
      <c r="C18" s="21">
        <v>6</v>
      </c>
      <c r="D18" s="21"/>
      <c r="E18" s="111">
        <v>2</v>
      </c>
      <c r="F18" s="111">
        <v>2</v>
      </c>
      <c r="G18" s="112">
        <v>1</v>
      </c>
      <c r="H18" s="112">
        <v>5</v>
      </c>
      <c r="I18" s="112"/>
      <c r="J18" s="112"/>
      <c r="K18" s="112">
        <v>5</v>
      </c>
      <c r="L18" s="125">
        <v>8</v>
      </c>
      <c r="M18" s="126">
        <v>7</v>
      </c>
      <c r="N18" s="108">
        <v>46</v>
      </c>
      <c r="P18" s="55"/>
    </row>
    <row r="19" spans="1:16" ht="15.75" customHeight="1">
      <c r="A19" s="100" t="s">
        <v>34</v>
      </c>
      <c r="B19" s="110">
        <v>317179</v>
      </c>
      <c r="C19" s="21">
        <v>6</v>
      </c>
      <c r="D19" s="21"/>
      <c r="E19" s="111">
        <v>2</v>
      </c>
      <c r="F19" s="111" t="s">
        <v>53</v>
      </c>
      <c r="G19" s="112">
        <v>7</v>
      </c>
      <c r="H19" s="112"/>
      <c r="I19" s="112"/>
      <c r="J19" s="112"/>
      <c r="K19" s="112"/>
      <c r="L19" s="125">
        <v>8</v>
      </c>
      <c r="M19" s="126">
        <v>7</v>
      </c>
      <c r="N19" s="108">
        <v>50</v>
      </c>
      <c r="P19" s="55"/>
    </row>
    <row r="20" spans="1:16" ht="15.75" customHeight="1">
      <c r="A20" s="100" t="s">
        <v>35</v>
      </c>
      <c r="B20" s="110">
        <v>31718</v>
      </c>
      <c r="C20" s="21">
        <v>5</v>
      </c>
      <c r="D20" s="21">
        <v>2</v>
      </c>
      <c r="E20" s="111">
        <v>6</v>
      </c>
      <c r="F20" s="111">
        <v>2</v>
      </c>
      <c r="G20" s="112">
        <v>1</v>
      </c>
      <c r="H20" s="112">
        <v>12</v>
      </c>
      <c r="I20" s="112">
        <v>1</v>
      </c>
      <c r="J20" s="112">
        <v>6</v>
      </c>
      <c r="K20" s="112">
        <v>4</v>
      </c>
      <c r="L20" s="125">
        <v>8</v>
      </c>
      <c r="M20" s="126">
        <v>7</v>
      </c>
      <c r="N20" s="108">
        <v>44</v>
      </c>
      <c r="P20" s="55"/>
    </row>
    <row r="21" spans="1:16" ht="15.75" customHeight="1">
      <c r="A21" s="100" t="s">
        <v>36</v>
      </c>
      <c r="B21" s="110">
        <v>317181</v>
      </c>
      <c r="C21" s="21">
        <v>9</v>
      </c>
      <c r="D21" s="21">
        <v>1</v>
      </c>
      <c r="E21" s="111">
        <v>8</v>
      </c>
      <c r="F21" s="111">
        <v>5</v>
      </c>
      <c r="G21" s="112">
        <v>12</v>
      </c>
      <c r="H21" s="112">
        <v>13</v>
      </c>
      <c r="I21" s="112">
        <v>9</v>
      </c>
      <c r="J21" s="112" t="s">
        <v>53</v>
      </c>
      <c r="K21" s="112"/>
      <c r="L21" s="125">
        <v>8</v>
      </c>
      <c r="M21" s="126">
        <v>7</v>
      </c>
      <c r="N21" s="108">
        <v>56</v>
      </c>
      <c r="P21" s="55"/>
    </row>
    <row r="22" spans="1:16" ht="15.75" customHeight="1">
      <c r="A22" s="100" t="s">
        <v>37</v>
      </c>
      <c r="B22" s="110">
        <v>317182</v>
      </c>
      <c r="C22" s="21">
        <v>7</v>
      </c>
      <c r="D22" s="21"/>
      <c r="E22" s="111">
        <v>1</v>
      </c>
      <c r="F22" s="111" t="s">
        <v>53</v>
      </c>
      <c r="G22" s="112"/>
      <c r="H22" s="112">
        <v>3</v>
      </c>
      <c r="I22" s="112">
        <v>4</v>
      </c>
      <c r="J22" s="112">
        <v>5</v>
      </c>
      <c r="K22" s="112"/>
      <c r="L22" s="125">
        <v>8</v>
      </c>
      <c r="M22" s="126">
        <v>7</v>
      </c>
      <c r="N22" s="108">
        <v>40</v>
      </c>
      <c r="P22" s="55"/>
    </row>
    <row r="23" spans="1:16" ht="15.75" customHeight="1">
      <c r="A23" s="100" t="s">
        <v>38</v>
      </c>
      <c r="B23" s="110">
        <v>317183</v>
      </c>
      <c r="C23" s="21">
        <v>7</v>
      </c>
      <c r="D23" s="21">
        <v>3</v>
      </c>
      <c r="E23" s="111">
        <v>4</v>
      </c>
      <c r="F23" s="111">
        <v>2</v>
      </c>
      <c r="G23" s="112">
        <v>8</v>
      </c>
      <c r="H23" s="112">
        <v>4</v>
      </c>
      <c r="I23" s="112">
        <v>9</v>
      </c>
      <c r="J23" s="112">
        <v>2</v>
      </c>
      <c r="K23" s="112"/>
      <c r="L23" s="125">
        <v>8</v>
      </c>
      <c r="M23" s="126">
        <v>7</v>
      </c>
      <c r="N23" s="108">
        <v>39</v>
      </c>
      <c r="P23" s="55"/>
    </row>
    <row r="24" spans="1:16" ht="15.75" customHeight="1">
      <c r="A24" s="100" t="s">
        <v>39</v>
      </c>
      <c r="B24" s="110">
        <v>317184</v>
      </c>
      <c r="C24" s="21">
        <v>6</v>
      </c>
      <c r="D24" s="21"/>
      <c r="E24" s="111">
        <v>1</v>
      </c>
      <c r="F24" s="111"/>
      <c r="G24" s="112">
        <v>11</v>
      </c>
      <c r="H24" s="112">
        <v>4</v>
      </c>
      <c r="I24" s="112">
        <v>5</v>
      </c>
      <c r="J24" s="112"/>
      <c r="K24" s="112"/>
      <c r="L24" s="125">
        <v>8</v>
      </c>
      <c r="M24" s="126">
        <v>7</v>
      </c>
      <c r="N24" s="108">
        <v>36</v>
      </c>
      <c r="P24" s="55"/>
    </row>
    <row r="25" spans="1:16" ht="15.75" customHeight="1">
      <c r="A25" s="100" t="s">
        <v>40</v>
      </c>
      <c r="B25" s="110">
        <v>317185</v>
      </c>
      <c r="C25" s="21">
        <v>7</v>
      </c>
      <c r="D25" s="21" t="s">
        <v>53</v>
      </c>
      <c r="E25" s="111">
        <v>1</v>
      </c>
      <c r="F25" s="111">
        <v>4</v>
      </c>
      <c r="G25" s="112">
        <v>1</v>
      </c>
      <c r="H25" s="112">
        <v>1</v>
      </c>
      <c r="I25" s="112"/>
      <c r="J25" s="112"/>
      <c r="K25" s="112">
        <v>5</v>
      </c>
      <c r="L25" s="125">
        <v>8</v>
      </c>
      <c r="M25" s="126">
        <v>7</v>
      </c>
      <c r="N25" s="108">
        <v>34</v>
      </c>
      <c r="P25" s="55"/>
    </row>
    <row r="26" spans="1:16" ht="15.75" customHeight="1">
      <c r="A26" s="100" t="s">
        <v>41</v>
      </c>
      <c r="B26" s="110">
        <v>317186</v>
      </c>
      <c r="C26" s="21">
        <v>6</v>
      </c>
      <c r="D26" s="21" t="s">
        <v>53</v>
      </c>
      <c r="E26" s="111"/>
      <c r="F26" s="111"/>
      <c r="G26" s="112">
        <v>8</v>
      </c>
      <c r="H26" s="112">
        <v>5</v>
      </c>
      <c r="I26" s="112">
        <v>1</v>
      </c>
      <c r="J26" s="112"/>
      <c r="K26" s="112">
        <v>3</v>
      </c>
      <c r="L26" s="125">
        <v>8</v>
      </c>
      <c r="M26" s="126">
        <v>7</v>
      </c>
      <c r="N26" s="108">
        <v>27</v>
      </c>
      <c r="P26" s="55"/>
    </row>
    <row r="27" spans="1:16" ht="15.75" customHeight="1">
      <c r="A27" s="100" t="s">
        <v>42</v>
      </c>
      <c r="B27" s="110">
        <v>317187</v>
      </c>
      <c r="C27" s="21">
        <v>6</v>
      </c>
      <c r="D27" s="21"/>
      <c r="E27" s="111">
        <v>1</v>
      </c>
      <c r="F27" s="111">
        <v>2</v>
      </c>
      <c r="G27" s="112">
        <v>8</v>
      </c>
      <c r="H27" s="112"/>
      <c r="I27" s="112"/>
      <c r="J27" s="112">
        <v>4</v>
      </c>
      <c r="K27" s="112"/>
      <c r="L27" s="125">
        <v>8</v>
      </c>
      <c r="M27" s="126">
        <v>7</v>
      </c>
      <c r="N27" s="108">
        <v>28</v>
      </c>
      <c r="P27" s="55"/>
    </row>
    <row r="28" spans="1:16" ht="15.75" customHeight="1">
      <c r="A28" s="100" t="s">
        <v>43</v>
      </c>
      <c r="B28" s="110">
        <v>317188</v>
      </c>
      <c r="C28" s="21" t="s">
        <v>213</v>
      </c>
      <c r="D28" s="21" t="s">
        <v>213</v>
      </c>
      <c r="E28" s="111">
        <v>1</v>
      </c>
      <c r="F28" s="111">
        <v>2</v>
      </c>
      <c r="G28" s="112">
        <v>8</v>
      </c>
      <c r="H28" s="112">
        <v>7</v>
      </c>
      <c r="I28" s="112" t="s">
        <v>53</v>
      </c>
      <c r="J28" s="112"/>
      <c r="K28" s="112"/>
      <c r="L28" s="125">
        <v>8</v>
      </c>
      <c r="M28" s="126">
        <v>7</v>
      </c>
      <c r="N28" s="108">
        <v>47</v>
      </c>
      <c r="P28" s="55"/>
    </row>
    <row r="29" spans="1:16" ht="15.75" customHeight="1">
      <c r="A29" s="100" t="s">
        <v>44</v>
      </c>
      <c r="B29" s="110">
        <v>317189</v>
      </c>
      <c r="C29" s="21">
        <v>7</v>
      </c>
      <c r="D29" s="21">
        <v>2</v>
      </c>
      <c r="E29" s="111">
        <v>4</v>
      </c>
      <c r="F29" s="111"/>
      <c r="G29" s="112">
        <v>12</v>
      </c>
      <c r="H29" s="112">
        <v>3</v>
      </c>
      <c r="I29" s="112">
        <v>6</v>
      </c>
      <c r="J29" s="112">
        <v>2</v>
      </c>
      <c r="K29" s="112"/>
      <c r="L29" s="125">
        <v>8</v>
      </c>
      <c r="M29" s="126">
        <v>7</v>
      </c>
      <c r="N29" s="108">
        <v>43</v>
      </c>
      <c r="P29" s="55"/>
    </row>
    <row r="30" spans="1:16" ht="15.75" customHeight="1">
      <c r="A30" s="100" t="s">
        <v>45</v>
      </c>
      <c r="B30" s="110">
        <v>31719</v>
      </c>
      <c r="C30" s="21">
        <v>4</v>
      </c>
      <c r="D30" s="21">
        <v>1</v>
      </c>
      <c r="E30" s="111">
        <v>2</v>
      </c>
      <c r="F30" s="111">
        <v>4</v>
      </c>
      <c r="G30" s="112">
        <v>7</v>
      </c>
      <c r="H30" s="112">
        <v>5</v>
      </c>
      <c r="I30" s="112"/>
      <c r="J30" s="112">
        <v>1</v>
      </c>
      <c r="K30" s="112">
        <v>8</v>
      </c>
      <c r="L30" s="125">
        <v>8</v>
      </c>
      <c r="M30" s="126">
        <v>7</v>
      </c>
      <c r="N30" s="108">
        <v>38</v>
      </c>
      <c r="P30" s="55"/>
    </row>
    <row r="31" spans="1:16" ht="15.75" customHeight="1">
      <c r="A31" s="100" t="s">
        <v>46</v>
      </c>
      <c r="B31" s="110">
        <v>317191</v>
      </c>
      <c r="C31" s="21">
        <v>6</v>
      </c>
      <c r="D31" s="21">
        <v>1</v>
      </c>
      <c r="E31" s="111">
        <v>5</v>
      </c>
      <c r="F31" s="111">
        <v>2</v>
      </c>
      <c r="G31" s="112">
        <v>12</v>
      </c>
      <c r="H31" s="112">
        <v>3</v>
      </c>
      <c r="I31" s="112">
        <v>5</v>
      </c>
      <c r="J31" s="112"/>
      <c r="K31" s="112"/>
      <c r="L31" s="125">
        <v>8</v>
      </c>
      <c r="M31" s="126">
        <v>7</v>
      </c>
      <c r="N31" s="108">
        <v>45</v>
      </c>
      <c r="P31" s="55"/>
    </row>
    <row r="32" spans="1:16" ht="15.75" customHeight="1">
      <c r="A32" s="100" t="s">
        <v>47</v>
      </c>
      <c r="B32" s="110">
        <v>317192</v>
      </c>
      <c r="C32" s="21">
        <v>6</v>
      </c>
      <c r="D32" s="21"/>
      <c r="E32" s="111">
        <v>3</v>
      </c>
      <c r="F32" s="111">
        <v>2</v>
      </c>
      <c r="G32" s="112">
        <v>1</v>
      </c>
      <c r="H32" s="112">
        <v>2</v>
      </c>
      <c r="I32" s="112">
        <v>2</v>
      </c>
      <c r="J32" s="112" t="s">
        <v>53</v>
      </c>
      <c r="K32" s="112">
        <v>1</v>
      </c>
      <c r="L32" s="125">
        <v>8</v>
      </c>
      <c r="M32" s="126">
        <v>7</v>
      </c>
      <c r="N32" s="108">
        <v>29</v>
      </c>
      <c r="P32" s="55"/>
    </row>
    <row r="33" spans="1:16" ht="15.75" customHeight="1">
      <c r="A33" s="100" t="s">
        <v>48</v>
      </c>
      <c r="B33" s="110">
        <v>317193</v>
      </c>
      <c r="C33" s="22"/>
      <c r="D33" s="22"/>
      <c r="E33" s="106"/>
      <c r="F33" s="106"/>
      <c r="G33" s="105"/>
      <c r="H33" s="105"/>
      <c r="I33" s="105"/>
      <c r="J33" s="105"/>
      <c r="K33" s="105"/>
      <c r="L33" s="125">
        <v>8</v>
      </c>
      <c r="M33" s="126">
        <v>7</v>
      </c>
      <c r="N33" s="108">
        <v>44</v>
      </c>
      <c r="P33" s="55"/>
    </row>
    <row r="34" spans="1:16" ht="15.75" customHeight="1">
      <c r="A34" s="100" t="s">
        <v>49</v>
      </c>
      <c r="B34" s="110">
        <v>317194</v>
      </c>
      <c r="C34" s="21">
        <v>8</v>
      </c>
      <c r="D34" s="21"/>
      <c r="E34" s="111">
        <v>1</v>
      </c>
      <c r="F34" s="111">
        <v>1</v>
      </c>
      <c r="G34" s="112">
        <v>6</v>
      </c>
      <c r="H34" s="112">
        <v>3</v>
      </c>
      <c r="I34" s="112"/>
      <c r="J34" s="112"/>
      <c r="K34" s="112" t="s">
        <v>53</v>
      </c>
      <c r="L34" s="125">
        <v>8</v>
      </c>
      <c r="M34" s="126">
        <v>7</v>
      </c>
      <c r="N34" s="108">
        <v>46</v>
      </c>
      <c r="P34" s="55"/>
    </row>
    <row r="35" spans="1:16" ht="15.75" customHeight="1">
      <c r="A35" s="100" t="s">
        <v>50</v>
      </c>
      <c r="B35" s="110">
        <v>317195</v>
      </c>
      <c r="C35" s="21">
        <v>9</v>
      </c>
      <c r="D35" s="21">
        <v>5</v>
      </c>
      <c r="E35" s="111">
        <v>3</v>
      </c>
      <c r="F35" s="111">
        <v>7</v>
      </c>
      <c r="G35" s="112">
        <v>12</v>
      </c>
      <c r="H35" s="112">
        <v>6</v>
      </c>
      <c r="I35" s="112">
        <v>12</v>
      </c>
      <c r="J35" s="112">
        <v>7</v>
      </c>
      <c r="K35" s="112">
        <v>5</v>
      </c>
      <c r="L35" s="125">
        <v>8</v>
      </c>
      <c r="M35" s="126">
        <v>7</v>
      </c>
      <c r="N35" s="108">
        <v>51</v>
      </c>
      <c r="P35" s="55"/>
    </row>
    <row r="36" spans="1:16" ht="15.75" customHeight="1">
      <c r="A36" s="100" t="s">
        <v>51</v>
      </c>
      <c r="B36" s="110">
        <v>317196</v>
      </c>
      <c r="C36" s="21">
        <v>6</v>
      </c>
      <c r="D36" s="21">
        <v>5</v>
      </c>
      <c r="E36" s="111">
        <v>5</v>
      </c>
      <c r="F36" s="111">
        <v>3</v>
      </c>
      <c r="G36" s="112">
        <v>9</v>
      </c>
      <c r="H36" s="112">
        <v>6</v>
      </c>
      <c r="I36" s="112">
        <v>1</v>
      </c>
      <c r="J36" s="112"/>
      <c r="K36" s="112"/>
      <c r="L36" s="125">
        <v>8</v>
      </c>
      <c r="M36" s="126">
        <v>7</v>
      </c>
      <c r="N36" s="108">
        <v>48</v>
      </c>
      <c r="P36" s="55"/>
    </row>
    <row r="37" spans="1:16" ht="15.75" customHeight="1">
      <c r="A37" s="100" t="s">
        <v>52</v>
      </c>
      <c r="B37" s="110">
        <v>317197</v>
      </c>
      <c r="C37" s="21">
        <v>9</v>
      </c>
      <c r="D37" s="21">
        <v>5</v>
      </c>
      <c r="E37" s="111">
        <v>7</v>
      </c>
      <c r="F37" s="111">
        <v>3</v>
      </c>
      <c r="G37" s="112">
        <v>12</v>
      </c>
      <c r="H37" s="112">
        <v>6</v>
      </c>
      <c r="I37" s="112">
        <v>12</v>
      </c>
      <c r="J37" s="112">
        <v>5</v>
      </c>
      <c r="K37" s="112">
        <v>6</v>
      </c>
      <c r="L37" s="125">
        <v>8</v>
      </c>
      <c r="M37" s="126">
        <v>7</v>
      </c>
      <c r="N37" s="108">
        <v>43</v>
      </c>
      <c r="P37" s="55"/>
    </row>
    <row r="38" spans="1:16" ht="15.75" customHeight="1">
      <c r="A38" s="100" t="s">
        <v>54</v>
      </c>
      <c r="B38" s="110">
        <v>317198</v>
      </c>
      <c r="C38" s="21">
        <v>6</v>
      </c>
      <c r="D38" s="21">
        <v>3</v>
      </c>
      <c r="E38" s="111">
        <v>3</v>
      </c>
      <c r="F38" s="111">
        <v>2</v>
      </c>
      <c r="G38" s="112">
        <v>12</v>
      </c>
      <c r="H38" s="112"/>
      <c r="I38" s="112"/>
      <c r="J38" s="112"/>
      <c r="K38" s="112"/>
      <c r="L38" s="125">
        <v>8</v>
      </c>
      <c r="M38" s="126">
        <v>7</v>
      </c>
      <c r="N38" s="108">
        <v>40</v>
      </c>
      <c r="P38" s="55"/>
    </row>
    <row r="39" spans="1:16" ht="15.75" customHeight="1">
      <c r="A39" s="100" t="s">
        <v>55</v>
      </c>
      <c r="B39" s="110">
        <v>317199</v>
      </c>
      <c r="C39" s="21">
        <v>7</v>
      </c>
      <c r="D39" s="21">
        <v>6</v>
      </c>
      <c r="E39" s="111">
        <v>6</v>
      </c>
      <c r="F39" s="111">
        <v>2</v>
      </c>
      <c r="G39" s="112">
        <v>1</v>
      </c>
      <c r="H39" s="112">
        <v>6</v>
      </c>
      <c r="I39" s="112">
        <v>9</v>
      </c>
      <c r="J39" s="112"/>
      <c r="K39" s="112">
        <v>3</v>
      </c>
      <c r="L39" s="125">
        <v>8</v>
      </c>
      <c r="M39" s="126">
        <v>7</v>
      </c>
      <c r="N39" s="108">
        <v>24</v>
      </c>
      <c r="P39" s="55"/>
    </row>
    <row r="40" spans="1:16" ht="15.75" customHeight="1">
      <c r="A40" s="100" t="s">
        <v>56</v>
      </c>
      <c r="B40" s="110">
        <v>317200</v>
      </c>
      <c r="C40" s="21">
        <v>1</v>
      </c>
      <c r="D40" s="21">
        <v>3</v>
      </c>
      <c r="E40" s="111" t="s">
        <v>53</v>
      </c>
      <c r="F40" s="111"/>
      <c r="G40" s="112"/>
      <c r="H40" s="112">
        <v>3</v>
      </c>
      <c r="I40" s="112">
        <v>4</v>
      </c>
      <c r="J40" s="112"/>
      <c r="K40" s="112">
        <v>7</v>
      </c>
      <c r="L40" s="125">
        <v>8</v>
      </c>
      <c r="M40" s="126">
        <v>7</v>
      </c>
      <c r="N40" s="108">
        <v>43</v>
      </c>
      <c r="P40" s="55"/>
    </row>
    <row r="41" spans="1:16" ht="15.75" customHeight="1">
      <c r="A41" s="100" t="s">
        <v>57</v>
      </c>
      <c r="B41" s="110">
        <v>317201</v>
      </c>
      <c r="C41" s="21">
        <v>1</v>
      </c>
      <c r="D41" s="21">
        <v>2</v>
      </c>
      <c r="E41" s="111" t="s">
        <v>53</v>
      </c>
      <c r="F41" s="111" t="s">
        <v>53</v>
      </c>
      <c r="G41" s="112"/>
      <c r="H41" s="112"/>
      <c r="I41" s="112"/>
      <c r="J41" s="112"/>
      <c r="K41" s="112">
        <v>4</v>
      </c>
      <c r="L41" s="125">
        <v>8</v>
      </c>
      <c r="M41" s="126">
        <v>7</v>
      </c>
      <c r="N41" s="108">
        <v>32</v>
      </c>
      <c r="P41" s="55"/>
    </row>
    <row r="42" spans="1:16" ht="15.75" customHeight="1">
      <c r="A42" s="100" t="s">
        <v>58</v>
      </c>
      <c r="B42" s="110">
        <v>317202</v>
      </c>
      <c r="C42" s="21">
        <v>4</v>
      </c>
      <c r="D42" s="21">
        <v>1</v>
      </c>
      <c r="E42" s="111" t="s">
        <v>53</v>
      </c>
      <c r="F42" s="111">
        <v>3</v>
      </c>
      <c r="G42" s="112">
        <v>7</v>
      </c>
      <c r="H42" s="112"/>
      <c r="I42" s="112"/>
      <c r="J42" s="112"/>
      <c r="K42" s="112"/>
      <c r="L42" s="125">
        <v>8</v>
      </c>
      <c r="M42" s="126">
        <v>7</v>
      </c>
      <c r="N42" s="108">
        <v>41</v>
      </c>
      <c r="P42" s="55"/>
    </row>
    <row r="43" spans="1:16" ht="15.75" customHeight="1">
      <c r="A43" s="100" t="s">
        <v>59</v>
      </c>
      <c r="B43" s="110">
        <v>317203</v>
      </c>
      <c r="C43" s="21">
        <v>4</v>
      </c>
      <c r="D43" s="21">
        <v>3</v>
      </c>
      <c r="E43" s="111"/>
      <c r="F43" s="111">
        <v>3</v>
      </c>
      <c r="G43" s="112">
        <v>1</v>
      </c>
      <c r="H43" s="112">
        <v>3</v>
      </c>
      <c r="I43" s="112"/>
      <c r="J43" s="112"/>
      <c r="K43" s="112"/>
      <c r="L43" s="125">
        <v>8</v>
      </c>
      <c r="M43" s="126">
        <v>7</v>
      </c>
      <c r="N43" s="108">
        <v>26</v>
      </c>
      <c r="P43" s="55"/>
    </row>
    <row r="44" spans="1:16" ht="15.75" customHeight="1">
      <c r="A44" s="100" t="s">
        <v>60</v>
      </c>
      <c r="B44" s="110">
        <v>317204</v>
      </c>
      <c r="C44" s="21" t="s">
        <v>213</v>
      </c>
      <c r="D44" s="21" t="s">
        <v>213</v>
      </c>
      <c r="E44" s="111" t="s">
        <v>213</v>
      </c>
      <c r="F44" s="111" t="s">
        <v>213</v>
      </c>
      <c r="G44" s="112">
        <v>2</v>
      </c>
      <c r="H44" s="112">
        <v>2</v>
      </c>
      <c r="I44" s="112"/>
      <c r="J44" s="112"/>
      <c r="K44" s="112"/>
      <c r="L44" s="125">
        <v>8</v>
      </c>
      <c r="M44" s="126">
        <v>7</v>
      </c>
      <c r="N44" s="108">
        <v>51</v>
      </c>
      <c r="P44" s="55"/>
    </row>
    <row r="45" spans="1:16" ht="15.75" customHeight="1">
      <c r="A45" s="100" t="s">
        <v>61</v>
      </c>
      <c r="B45" s="110">
        <v>317205</v>
      </c>
      <c r="C45" s="21">
        <v>4</v>
      </c>
      <c r="D45" s="21">
        <v>4</v>
      </c>
      <c r="E45" s="111"/>
      <c r="F45" s="111">
        <v>1</v>
      </c>
      <c r="G45" s="112">
        <v>11</v>
      </c>
      <c r="H45" s="112">
        <v>7</v>
      </c>
      <c r="I45" s="112"/>
      <c r="J45" s="112"/>
      <c r="K45" s="112"/>
      <c r="L45" s="125">
        <v>8</v>
      </c>
      <c r="M45" s="126">
        <v>7</v>
      </c>
      <c r="N45" s="108">
        <v>30</v>
      </c>
      <c r="P45" s="55"/>
    </row>
    <row r="46" spans="1:16" ht="15.75" customHeight="1">
      <c r="A46" s="100" t="s">
        <v>62</v>
      </c>
      <c r="B46" s="110">
        <v>317206</v>
      </c>
      <c r="C46" s="21">
        <v>6</v>
      </c>
      <c r="D46" s="21">
        <v>5</v>
      </c>
      <c r="E46" s="111">
        <v>1</v>
      </c>
      <c r="F46" s="111">
        <v>1</v>
      </c>
      <c r="G46" s="112">
        <v>8</v>
      </c>
      <c r="H46" s="112">
        <v>5</v>
      </c>
      <c r="I46" s="112">
        <v>2</v>
      </c>
      <c r="J46" s="112"/>
      <c r="K46" s="112">
        <v>4</v>
      </c>
      <c r="L46" s="125">
        <v>8</v>
      </c>
      <c r="M46" s="126">
        <v>7</v>
      </c>
      <c r="N46" s="108">
        <v>38</v>
      </c>
      <c r="P46" s="55"/>
    </row>
    <row r="47" spans="1:16" ht="15.75" customHeight="1">
      <c r="A47" s="100" t="s">
        <v>63</v>
      </c>
      <c r="B47" s="110">
        <v>317207</v>
      </c>
      <c r="C47" s="21">
        <v>6</v>
      </c>
      <c r="D47" s="21">
        <v>2</v>
      </c>
      <c r="E47" s="111">
        <v>1</v>
      </c>
      <c r="F47" s="111"/>
      <c r="G47" s="112">
        <v>1</v>
      </c>
      <c r="H47" s="112">
        <v>4</v>
      </c>
      <c r="I47" s="112"/>
      <c r="J47" s="112"/>
      <c r="K47" s="112">
        <v>4</v>
      </c>
      <c r="L47" s="125">
        <v>8</v>
      </c>
      <c r="M47" s="126">
        <v>7</v>
      </c>
      <c r="N47" s="108">
        <v>54</v>
      </c>
      <c r="P47" s="55"/>
    </row>
    <row r="48" spans="1:16" ht="15.75" customHeight="1">
      <c r="A48" s="100" t="s">
        <v>64</v>
      </c>
      <c r="B48" s="110">
        <v>317208</v>
      </c>
      <c r="C48" s="21" t="s">
        <v>213</v>
      </c>
      <c r="D48" s="21" t="s">
        <v>213</v>
      </c>
      <c r="E48" s="111">
        <v>4</v>
      </c>
      <c r="F48" s="111"/>
      <c r="G48" s="112">
        <v>12</v>
      </c>
      <c r="H48" s="112">
        <v>3</v>
      </c>
      <c r="I48" s="112"/>
      <c r="J48" s="112"/>
      <c r="K48" s="112">
        <v>5</v>
      </c>
      <c r="L48" s="125">
        <v>8</v>
      </c>
      <c r="M48" s="126">
        <v>7</v>
      </c>
      <c r="N48" s="108">
        <v>23</v>
      </c>
      <c r="P48" s="55"/>
    </row>
    <row r="49" spans="1:16" ht="15.75" customHeight="1">
      <c r="A49" s="100" t="s">
        <v>65</v>
      </c>
      <c r="B49" s="110">
        <v>317209</v>
      </c>
      <c r="C49" s="21" t="s">
        <v>53</v>
      </c>
      <c r="D49" s="21"/>
      <c r="E49" s="111"/>
      <c r="F49" s="111">
        <v>1</v>
      </c>
      <c r="G49" s="112">
        <v>6</v>
      </c>
      <c r="H49" s="112" t="s">
        <v>53</v>
      </c>
      <c r="I49" s="112"/>
      <c r="J49" s="112"/>
      <c r="K49" s="112"/>
      <c r="L49" s="125">
        <v>8</v>
      </c>
      <c r="M49" s="126">
        <v>7</v>
      </c>
      <c r="N49" s="108">
        <v>44</v>
      </c>
      <c r="P49" s="55"/>
    </row>
    <row r="50" spans="1:16" ht="15.75" customHeight="1">
      <c r="A50" s="100" t="s">
        <v>66</v>
      </c>
      <c r="B50" s="110">
        <v>317210</v>
      </c>
      <c r="C50" s="21">
        <v>4</v>
      </c>
      <c r="D50" s="21">
        <v>9</v>
      </c>
      <c r="E50" s="111">
        <v>7</v>
      </c>
      <c r="F50" s="111"/>
      <c r="G50" s="112">
        <v>2</v>
      </c>
      <c r="H50" s="112">
        <v>6</v>
      </c>
      <c r="I50" s="112">
        <v>1</v>
      </c>
      <c r="J50" s="112"/>
      <c r="K50" s="112"/>
      <c r="L50" s="125">
        <v>8</v>
      </c>
      <c r="M50" s="126">
        <v>7</v>
      </c>
      <c r="N50" s="108">
        <v>27</v>
      </c>
      <c r="P50" s="55"/>
    </row>
    <row r="51" spans="1:16" ht="15.75" customHeight="1">
      <c r="A51" s="100" t="s">
        <v>67</v>
      </c>
      <c r="B51" s="110">
        <v>317211</v>
      </c>
      <c r="C51" s="21">
        <v>1</v>
      </c>
      <c r="D51" s="21">
        <v>6</v>
      </c>
      <c r="E51" s="111">
        <v>2</v>
      </c>
      <c r="F51" s="111"/>
      <c r="G51" s="112">
        <v>3</v>
      </c>
      <c r="H51" s="112"/>
      <c r="I51" s="112">
        <v>1</v>
      </c>
      <c r="J51" s="112"/>
      <c r="K51" s="112">
        <v>5</v>
      </c>
      <c r="L51" s="125">
        <v>8</v>
      </c>
      <c r="M51" s="126">
        <v>7</v>
      </c>
      <c r="N51" s="108">
        <v>31</v>
      </c>
      <c r="P51" s="55"/>
    </row>
    <row r="52" spans="1:16" ht="15.75" customHeight="1">
      <c r="A52" s="109">
        <v>43</v>
      </c>
      <c r="B52" s="110">
        <v>317212</v>
      </c>
      <c r="C52" s="21">
        <v>8</v>
      </c>
      <c r="D52" s="21">
        <v>5</v>
      </c>
      <c r="E52" s="111">
        <v>1</v>
      </c>
      <c r="F52" s="111">
        <v>3</v>
      </c>
      <c r="G52" s="112">
        <v>7</v>
      </c>
      <c r="H52" s="112">
        <v>11</v>
      </c>
      <c r="I52" s="112">
        <v>6</v>
      </c>
      <c r="J52" s="112"/>
      <c r="K52" s="112">
        <v>2</v>
      </c>
      <c r="L52" s="125">
        <v>8</v>
      </c>
      <c r="M52" s="126">
        <v>7</v>
      </c>
      <c r="N52" s="108">
        <v>19</v>
      </c>
      <c r="P52" s="55"/>
    </row>
    <row r="53" spans="1:16" ht="15.75" customHeight="1">
      <c r="A53" s="100" t="s">
        <v>69</v>
      </c>
      <c r="B53" s="110">
        <v>317213</v>
      </c>
      <c r="C53" s="21">
        <v>1</v>
      </c>
      <c r="D53" s="21"/>
      <c r="E53" s="111"/>
      <c r="F53" s="111" t="s">
        <v>53</v>
      </c>
      <c r="G53" s="112">
        <v>8</v>
      </c>
      <c r="H53" s="112"/>
      <c r="I53" s="112">
        <v>3</v>
      </c>
      <c r="J53" s="112"/>
      <c r="K53" s="112">
        <v>7</v>
      </c>
      <c r="L53" s="125">
        <v>8</v>
      </c>
      <c r="M53" s="126">
        <v>7</v>
      </c>
      <c r="N53" s="108">
        <v>16</v>
      </c>
      <c r="P53" s="55"/>
    </row>
    <row r="54" spans="1:16" ht="15.75" customHeight="1">
      <c r="A54" s="100" t="s">
        <v>70</v>
      </c>
      <c r="B54" s="110">
        <v>317214</v>
      </c>
      <c r="C54" s="22"/>
      <c r="D54" s="22"/>
      <c r="E54" s="106"/>
      <c r="F54" s="106"/>
      <c r="G54" s="105"/>
      <c r="H54" s="105"/>
      <c r="I54" s="105"/>
      <c r="J54" s="105"/>
      <c r="K54" s="105"/>
      <c r="L54" s="125">
        <v>8</v>
      </c>
      <c r="M54" s="126">
        <v>7</v>
      </c>
      <c r="N54" s="108">
        <v>10</v>
      </c>
      <c r="P54" s="55"/>
    </row>
    <row r="55" spans="1:16" ht="15.75" customHeight="1">
      <c r="A55" s="100" t="s">
        <v>71</v>
      </c>
      <c r="B55" s="110">
        <v>317215</v>
      </c>
      <c r="C55" s="21">
        <v>5</v>
      </c>
      <c r="D55" s="21">
        <v>3</v>
      </c>
      <c r="E55" s="111">
        <v>1</v>
      </c>
      <c r="F55" s="111">
        <v>1</v>
      </c>
      <c r="G55" s="112">
        <v>7</v>
      </c>
      <c r="H55" s="112">
        <v>9</v>
      </c>
      <c r="I55" s="112"/>
      <c r="J55" s="112"/>
      <c r="K55" s="112">
        <v>6</v>
      </c>
      <c r="L55" s="125">
        <v>8</v>
      </c>
      <c r="M55" s="126">
        <v>7</v>
      </c>
      <c r="N55" s="108">
        <v>23</v>
      </c>
      <c r="P55" s="55"/>
    </row>
    <row r="56" spans="1:16" ht="15.75" customHeight="1">
      <c r="A56" s="100" t="s">
        <v>72</v>
      </c>
      <c r="B56" s="110">
        <v>317216</v>
      </c>
      <c r="C56" s="21">
        <v>5</v>
      </c>
      <c r="D56" s="21">
        <v>5</v>
      </c>
      <c r="E56" s="111">
        <v>1</v>
      </c>
      <c r="F56" s="111"/>
      <c r="G56" s="112">
        <v>1</v>
      </c>
      <c r="H56" s="112">
        <v>2</v>
      </c>
      <c r="I56" s="112"/>
      <c r="J56" s="112"/>
      <c r="K56" s="112"/>
      <c r="L56" s="125">
        <v>8</v>
      </c>
      <c r="M56" s="126">
        <v>7</v>
      </c>
      <c r="N56" s="108">
        <v>12</v>
      </c>
      <c r="P56" s="55"/>
    </row>
    <row r="57" spans="1:16" ht="15.75" customHeight="1">
      <c r="A57" s="100" t="s">
        <v>73</v>
      </c>
      <c r="B57" s="110">
        <v>317217</v>
      </c>
      <c r="C57" s="21"/>
      <c r="D57" s="21"/>
      <c r="E57" s="111" t="s">
        <v>53</v>
      </c>
      <c r="F57" s="111" t="s">
        <v>53</v>
      </c>
      <c r="G57" s="112">
        <v>4</v>
      </c>
      <c r="H57" s="112">
        <v>3</v>
      </c>
      <c r="I57" s="112"/>
      <c r="J57" s="112"/>
      <c r="K57" s="112"/>
      <c r="L57" s="125">
        <v>8</v>
      </c>
      <c r="M57" s="126">
        <v>7</v>
      </c>
      <c r="N57" s="108">
        <v>28</v>
      </c>
      <c r="P57" s="61"/>
    </row>
    <row r="58" spans="1:16" ht="15.75" customHeight="1">
      <c r="A58" s="100" t="s">
        <v>74</v>
      </c>
      <c r="B58" s="110">
        <v>317218</v>
      </c>
      <c r="C58" s="21">
        <v>5</v>
      </c>
      <c r="D58" s="21">
        <v>2</v>
      </c>
      <c r="E58" s="111" t="s">
        <v>53</v>
      </c>
      <c r="F58" s="111" t="s">
        <v>53</v>
      </c>
      <c r="G58" s="112">
        <v>2</v>
      </c>
      <c r="H58" s="112">
        <v>2</v>
      </c>
      <c r="I58" s="112"/>
      <c r="J58" s="112"/>
      <c r="K58" s="112"/>
      <c r="L58" s="125">
        <v>8</v>
      </c>
      <c r="M58" s="126">
        <v>7</v>
      </c>
      <c r="N58" s="108">
        <v>23</v>
      </c>
      <c r="P58" s="61"/>
    </row>
    <row r="59" spans="1:16" ht="15.75" customHeight="1">
      <c r="A59" s="100" t="s">
        <v>75</v>
      </c>
      <c r="B59" s="110">
        <v>317219</v>
      </c>
      <c r="C59" s="21">
        <v>7</v>
      </c>
      <c r="D59" s="21"/>
      <c r="E59" s="111" t="s">
        <v>53</v>
      </c>
      <c r="F59" s="111" t="s">
        <v>53</v>
      </c>
      <c r="G59" s="112">
        <v>11</v>
      </c>
      <c r="H59" s="112"/>
      <c r="I59" s="112"/>
      <c r="J59" s="112"/>
      <c r="K59" s="112">
        <v>4</v>
      </c>
      <c r="L59" s="125">
        <v>8</v>
      </c>
      <c r="M59" s="126">
        <v>7</v>
      </c>
      <c r="N59" s="108">
        <v>24</v>
      </c>
      <c r="P59" s="61"/>
    </row>
    <row r="60" spans="1:16" ht="15.75" customHeight="1">
      <c r="A60" s="100" t="s">
        <v>76</v>
      </c>
      <c r="B60" s="110">
        <v>317220</v>
      </c>
      <c r="C60" s="21">
        <v>3</v>
      </c>
      <c r="D60" s="21"/>
      <c r="E60" s="111" t="s">
        <v>53</v>
      </c>
      <c r="F60" s="111" t="s">
        <v>53</v>
      </c>
      <c r="G60" s="112">
        <v>6</v>
      </c>
      <c r="H60" s="112"/>
      <c r="I60" s="112"/>
      <c r="J60" s="112"/>
      <c r="K60" s="112">
        <v>6</v>
      </c>
      <c r="L60" s="125">
        <v>8</v>
      </c>
      <c r="M60" s="126">
        <v>7</v>
      </c>
      <c r="N60" s="108">
        <v>27</v>
      </c>
      <c r="P60" s="61"/>
    </row>
    <row r="61" spans="1:16" ht="15.75" customHeight="1">
      <c r="A61" s="100" t="s">
        <v>77</v>
      </c>
      <c r="B61" s="110">
        <v>317221</v>
      </c>
      <c r="C61" s="21">
        <v>3</v>
      </c>
      <c r="D61" s="21"/>
      <c r="E61" s="111">
        <v>1</v>
      </c>
      <c r="F61" s="111"/>
      <c r="G61" s="112">
        <v>3</v>
      </c>
      <c r="H61" s="112"/>
      <c r="I61" s="112"/>
      <c r="J61" s="112"/>
      <c r="K61" s="112">
        <v>3</v>
      </c>
      <c r="L61" s="125">
        <v>8</v>
      </c>
      <c r="M61" s="126">
        <v>7</v>
      </c>
      <c r="N61" s="108">
        <v>21</v>
      </c>
      <c r="P61" s="61"/>
    </row>
    <row r="62" spans="1:16" ht="15.75" customHeight="1">
      <c r="A62" s="100" t="s">
        <v>78</v>
      </c>
      <c r="B62" s="110">
        <v>317222</v>
      </c>
      <c r="C62" s="21">
        <v>2</v>
      </c>
      <c r="D62" s="21"/>
      <c r="E62" s="111">
        <v>1</v>
      </c>
      <c r="F62" s="111"/>
      <c r="G62" s="112">
        <v>3</v>
      </c>
      <c r="H62" s="112"/>
      <c r="I62" s="112"/>
      <c r="J62" s="112">
        <v>1</v>
      </c>
      <c r="K62" s="112">
        <v>3</v>
      </c>
      <c r="L62" s="125">
        <v>8</v>
      </c>
      <c r="M62" s="126">
        <v>7</v>
      </c>
      <c r="N62" s="108">
        <v>25</v>
      </c>
      <c r="P62" s="61"/>
    </row>
    <row r="63" spans="1:16" ht="15.75" customHeight="1">
      <c r="A63" s="100" t="s">
        <v>79</v>
      </c>
      <c r="B63" s="110">
        <v>317223</v>
      </c>
      <c r="C63" s="21">
        <v>5</v>
      </c>
      <c r="D63" s="21"/>
      <c r="E63" s="111">
        <v>1</v>
      </c>
      <c r="F63" s="111"/>
      <c r="G63" s="112">
        <v>2</v>
      </c>
      <c r="H63" s="112"/>
      <c r="I63" s="112"/>
      <c r="J63" s="112"/>
      <c r="K63" s="112"/>
      <c r="L63" s="125">
        <v>8</v>
      </c>
      <c r="M63" s="126">
        <v>7</v>
      </c>
      <c r="N63" s="108">
        <v>26</v>
      </c>
      <c r="P63" s="61"/>
    </row>
    <row r="64" spans="1:16" ht="15.75" customHeight="1">
      <c r="A64" s="100" t="s">
        <v>80</v>
      </c>
      <c r="B64" s="110">
        <v>317224</v>
      </c>
      <c r="C64" s="21">
        <v>2</v>
      </c>
      <c r="D64" s="21" t="s">
        <v>53</v>
      </c>
      <c r="E64" s="111" t="s">
        <v>53</v>
      </c>
      <c r="F64" s="111" t="s">
        <v>53</v>
      </c>
      <c r="G64" s="112">
        <v>8</v>
      </c>
      <c r="H64" s="112"/>
      <c r="I64" s="112"/>
      <c r="J64" s="112"/>
      <c r="K64" s="112">
        <v>3</v>
      </c>
      <c r="L64" s="125">
        <v>8</v>
      </c>
      <c r="M64" s="126">
        <v>7</v>
      </c>
      <c r="N64" s="108">
        <v>29</v>
      </c>
      <c r="P64" s="61"/>
    </row>
    <row r="65" spans="1:16" ht="15.75" customHeight="1">
      <c r="A65" s="100" t="s">
        <v>81</v>
      </c>
      <c r="B65" s="110">
        <v>317225</v>
      </c>
      <c r="C65" s="21">
        <v>5</v>
      </c>
      <c r="D65" s="21">
        <v>5</v>
      </c>
      <c r="E65" s="111">
        <v>7</v>
      </c>
      <c r="F65" s="111">
        <v>3</v>
      </c>
      <c r="G65" s="112">
        <v>11</v>
      </c>
      <c r="H65" s="112">
        <v>6</v>
      </c>
      <c r="I65" s="112">
        <v>12</v>
      </c>
      <c r="J65" s="112"/>
      <c r="K65" s="112"/>
      <c r="L65" s="125">
        <v>8</v>
      </c>
      <c r="M65" s="126">
        <v>7</v>
      </c>
      <c r="N65" s="108">
        <v>37</v>
      </c>
      <c r="P65" s="61"/>
    </row>
    <row r="66" spans="1:16" ht="15.75" customHeight="1">
      <c r="A66" s="100" t="s">
        <v>82</v>
      </c>
      <c r="B66" s="110">
        <v>317226</v>
      </c>
      <c r="C66" s="21">
        <v>5</v>
      </c>
      <c r="D66" s="21">
        <v>5</v>
      </c>
      <c r="E66" s="111">
        <v>7</v>
      </c>
      <c r="F66" s="111">
        <v>2</v>
      </c>
      <c r="G66" s="112">
        <v>13</v>
      </c>
      <c r="H66" s="112">
        <v>12</v>
      </c>
      <c r="I66" s="112"/>
      <c r="J66" s="112">
        <v>12</v>
      </c>
      <c r="K66" s="112"/>
      <c r="L66" s="125">
        <v>8</v>
      </c>
      <c r="M66" s="126">
        <v>7</v>
      </c>
      <c r="N66" s="108">
        <v>14</v>
      </c>
      <c r="P66" s="61"/>
    </row>
    <row r="67" spans="1:16" ht="15.75" customHeight="1">
      <c r="A67" s="100" t="s">
        <v>83</v>
      </c>
      <c r="B67" s="110">
        <v>317227</v>
      </c>
      <c r="C67" s="21">
        <v>1</v>
      </c>
      <c r="D67" s="21"/>
      <c r="E67" s="111"/>
      <c r="F67" s="111" t="s">
        <v>53</v>
      </c>
      <c r="G67" s="112">
        <v>6</v>
      </c>
      <c r="H67" s="112"/>
      <c r="I67" s="112">
        <v>5</v>
      </c>
      <c r="J67" s="112"/>
      <c r="K67" s="112"/>
      <c r="L67" s="125">
        <v>8</v>
      </c>
      <c r="M67" s="126">
        <v>7</v>
      </c>
      <c r="N67" s="108">
        <v>26</v>
      </c>
      <c r="P67" s="61"/>
    </row>
    <row r="68" spans="1:16" ht="15.75" customHeight="1">
      <c r="A68" s="100" t="s">
        <v>84</v>
      </c>
      <c r="B68" s="110">
        <v>317228</v>
      </c>
      <c r="C68" s="21" t="s">
        <v>213</v>
      </c>
      <c r="D68" s="21" t="s">
        <v>213</v>
      </c>
      <c r="E68" s="111">
        <v>4</v>
      </c>
      <c r="F68" s="111">
        <v>3</v>
      </c>
      <c r="G68" s="112">
        <v>9</v>
      </c>
      <c r="H68" s="112"/>
      <c r="I68" s="112">
        <v>8</v>
      </c>
      <c r="J68" s="112">
        <v>2</v>
      </c>
      <c r="K68" s="112">
        <v>1</v>
      </c>
      <c r="L68" s="125">
        <v>8</v>
      </c>
      <c r="M68" s="126">
        <v>7</v>
      </c>
      <c r="N68" s="108">
        <v>19</v>
      </c>
      <c r="P68" s="61"/>
    </row>
    <row r="69" spans="1:16" ht="15.75" customHeight="1">
      <c r="A69" s="100" t="s">
        <v>85</v>
      </c>
      <c r="B69" s="110">
        <v>317229</v>
      </c>
      <c r="C69" s="21">
        <v>5</v>
      </c>
      <c r="D69" s="21">
        <v>8</v>
      </c>
      <c r="E69" s="111">
        <v>4</v>
      </c>
      <c r="F69" s="111">
        <v>2</v>
      </c>
      <c r="G69" s="112">
        <v>11</v>
      </c>
      <c r="H69" s="112">
        <v>9</v>
      </c>
      <c r="I69" s="112">
        <v>7</v>
      </c>
      <c r="J69" s="112">
        <v>12</v>
      </c>
      <c r="K69" s="112">
        <v>3</v>
      </c>
      <c r="L69" s="125">
        <v>8</v>
      </c>
      <c r="M69" s="126">
        <v>7</v>
      </c>
      <c r="N69" s="108">
        <v>37</v>
      </c>
      <c r="P69" s="61"/>
    </row>
    <row r="70" spans="1:16" ht="15.75" customHeight="1">
      <c r="A70" s="100" t="s">
        <v>86</v>
      </c>
      <c r="B70" s="110">
        <v>317230</v>
      </c>
      <c r="C70" s="21">
        <v>1</v>
      </c>
      <c r="D70" s="21">
        <v>2</v>
      </c>
      <c r="E70" s="111" t="s">
        <v>213</v>
      </c>
      <c r="F70" s="111" t="s">
        <v>213</v>
      </c>
      <c r="G70" s="112">
        <v>5</v>
      </c>
      <c r="H70" s="112">
        <v>1</v>
      </c>
      <c r="I70" s="112"/>
      <c r="J70" s="112"/>
      <c r="K70" s="112"/>
      <c r="L70" s="125">
        <v>8</v>
      </c>
      <c r="M70" s="126">
        <v>7</v>
      </c>
      <c r="N70" s="108">
        <v>23</v>
      </c>
      <c r="P70" s="61"/>
    </row>
    <row r="71" spans="1:16" ht="15.75" customHeight="1">
      <c r="A71" s="100" t="s">
        <v>87</v>
      </c>
      <c r="B71" s="110">
        <v>317231</v>
      </c>
      <c r="C71" s="21">
        <v>2</v>
      </c>
      <c r="D71" s="21"/>
      <c r="E71" s="111" t="s">
        <v>213</v>
      </c>
      <c r="F71" s="111" t="s">
        <v>213</v>
      </c>
      <c r="G71" s="112" t="s">
        <v>213</v>
      </c>
      <c r="H71" s="112" t="s">
        <v>213</v>
      </c>
      <c r="I71" s="112" t="s">
        <v>213</v>
      </c>
      <c r="J71" s="112" t="s">
        <v>213</v>
      </c>
      <c r="K71" s="112" t="s">
        <v>213</v>
      </c>
      <c r="L71" s="125">
        <v>8</v>
      </c>
      <c r="M71" s="126">
        <v>7</v>
      </c>
      <c r="N71" s="108"/>
      <c r="P71" s="61"/>
    </row>
    <row r="72" spans="1:16" ht="15.75" customHeight="1">
      <c r="A72" s="100" t="s">
        <v>88</v>
      </c>
      <c r="B72" s="110">
        <v>317232</v>
      </c>
      <c r="C72" s="21">
        <v>3</v>
      </c>
      <c r="D72" s="21">
        <v>8</v>
      </c>
      <c r="E72" s="111">
        <v>3</v>
      </c>
      <c r="F72" s="111"/>
      <c r="G72" s="112">
        <v>7</v>
      </c>
      <c r="H72" s="112">
        <v>5</v>
      </c>
      <c r="I72" s="112"/>
      <c r="J72" s="112">
        <v>1</v>
      </c>
      <c r="K72" s="112"/>
      <c r="L72" s="125">
        <v>8</v>
      </c>
      <c r="M72" s="126">
        <v>7</v>
      </c>
      <c r="N72" s="108">
        <v>27</v>
      </c>
      <c r="P72" s="61"/>
    </row>
    <row r="73" spans="1:16" ht="15.75" customHeight="1">
      <c r="A73" s="100" t="s">
        <v>89</v>
      </c>
      <c r="B73" s="110">
        <v>317233</v>
      </c>
      <c r="C73" s="21">
        <v>7</v>
      </c>
      <c r="D73" s="21" t="s">
        <v>53</v>
      </c>
      <c r="E73" s="111">
        <v>2</v>
      </c>
      <c r="F73" s="111">
        <v>5</v>
      </c>
      <c r="G73" s="112">
        <v>11</v>
      </c>
      <c r="H73" s="112">
        <v>6</v>
      </c>
      <c r="I73" s="112">
        <v>1</v>
      </c>
      <c r="J73" s="112">
        <v>4</v>
      </c>
      <c r="K73" s="112">
        <v>4</v>
      </c>
      <c r="L73" s="125">
        <v>8</v>
      </c>
      <c r="M73" s="126">
        <v>7</v>
      </c>
      <c r="N73" s="108">
        <v>30</v>
      </c>
      <c r="P73" s="61"/>
    </row>
    <row r="74" spans="1:16" ht="15.75" customHeight="1">
      <c r="A74" s="101" t="s">
        <v>90</v>
      </c>
      <c r="B74" s="110">
        <v>317234</v>
      </c>
      <c r="C74" s="21">
        <v>6</v>
      </c>
      <c r="D74" s="21"/>
      <c r="E74" s="111">
        <v>1</v>
      </c>
      <c r="F74" s="111"/>
      <c r="G74" s="112">
        <v>1</v>
      </c>
      <c r="H74" s="112">
        <v>6</v>
      </c>
      <c r="I74" s="112"/>
      <c r="J74" s="112"/>
      <c r="K74" s="112"/>
      <c r="L74" s="125">
        <v>8</v>
      </c>
      <c r="M74" s="126">
        <v>7</v>
      </c>
      <c r="N74" s="108">
        <v>24</v>
      </c>
      <c r="P74" s="61"/>
    </row>
    <row r="75" spans="1:16" ht="15.75" customHeight="1">
      <c r="A75" s="101" t="s">
        <v>91</v>
      </c>
      <c r="B75" s="110">
        <v>317235</v>
      </c>
      <c r="C75" s="21">
        <v>5</v>
      </c>
      <c r="D75" s="21"/>
      <c r="E75" s="111"/>
      <c r="F75" s="111">
        <v>1</v>
      </c>
      <c r="G75" s="112">
        <v>7</v>
      </c>
      <c r="H75" s="112"/>
      <c r="I75" s="112"/>
      <c r="J75" s="112"/>
      <c r="K75" s="112"/>
      <c r="L75" s="125">
        <v>8</v>
      </c>
      <c r="M75" s="126">
        <v>7</v>
      </c>
      <c r="N75" s="108">
        <v>29</v>
      </c>
      <c r="P75" s="61"/>
    </row>
    <row r="76" spans="1:16" ht="15.75" customHeight="1">
      <c r="A76" s="101" t="s">
        <v>92</v>
      </c>
      <c r="B76" s="110">
        <v>317236</v>
      </c>
      <c r="C76" s="21">
        <v>4</v>
      </c>
      <c r="D76" s="21">
        <v>4</v>
      </c>
      <c r="E76" s="111">
        <v>3</v>
      </c>
      <c r="F76" s="111" t="s">
        <v>53</v>
      </c>
      <c r="G76" s="112">
        <v>5</v>
      </c>
      <c r="H76" s="112">
        <v>7</v>
      </c>
      <c r="I76" s="112">
        <v>9</v>
      </c>
      <c r="J76" s="112"/>
      <c r="K76" s="112">
        <v>1</v>
      </c>
      <c r="L76" s="125">
        <v>8</v>
      </c>
      <c r="M76" s="126">
        <v>7</v>
      </c>
      <c r="N76" s="108">
        <v>26</v>
      </c>
      <c r="P76" s="61"/>
    </row>
    <row r="77" spans="1:16" ht="15.75" customHeight="1">
      <c r="A77" s="101" t="s">
        <v>93</v>
      </c>
      <c r="B77" s="110">
        <v>317237</v>
      </c>
      <c r="C77" s="21">
        <v>4</v>
      </c>
      <c r="D77" s="21">
        <v>2</v>
      </c>
      <c r="E77" s="111">
        <v>1</v>
      </c>
      <c r="F77" s="111">
        <v>1</v>
      </c>
      <c r="G77" s="112">
        <v>2</v>
      </c>
      <c r="H77" s="112">
        <v>2</v>
      </c>
      <c r="I77" s="112">
        <v>8</v>
      </c>
      <c r="J77" s="112">
        <v>6</v>
      </c>
      <c r="K77" s="112">
        <v>3</v>
      </c>
      <c r="L77" s="125">
        <v>8</v>
      </c>
      <c r="M77" s="126">
        <v>7</v>
      </c>
      <c r="N77" s="108">
        <v>20</v>
      </c>
      <c r="P77" s="61"/>
    </row>
    <row r="78" spans="1:16" ht="15.75" customHeight="1">
      <c r="A78" s="101" t="s">
        <v>94</v>
      </c>
      <c r="B78" s="110">
        <v>317238</v>
      </c>
      <c r="C78" s="21">
        <v>9</v>
      </c>
      <c r="D78" s="21">
        <v>7</v>
      </c>
      <c r="E78" s="111">
        <v>1</v>
      </c>
      <c r="F78" s="111"/>
      <c r="G78" s="112">
        <v>1</v>
      </c>
      <c r="H78" s="112">
        <v>6</v>
      </c>
      <c r="I78" s="112">
        <v>3</v>
      </c>
      <c r="J78" s="112">
        <v>3</v>
      </c>
      <c r="K78" s="112">
        <v>7</v>
      </c>
      <c r="L78" s="125">
        <v>8</v>
      </c>
      <c r="M78" s="126">
        <v>7</v>
      </c>
      <c r="N78" s="108">
        <v>26</v>
      </c>
      <c r="P78" s="61"/>
    </row>
    <row r="79" spans="1:16" ht="15.75" customHeight="1">
      <c r="A79" s="101" t="s">
        <v>95</v>
      </c>
      <c r="B79" s="110">
        <v>317239</v>
      </c>
      <c r="C79" s="21">
        <v>3</v>
      </c>
      <c r="D79" s="21"/>
      <c r="E79" s="111">
        <v>2</v>
      </c>
      <c r="F79" s="111">
        <v>1</v>
      </c>
      <c r="G79" s="112">
        <v>12</v>
      </c>
      <c r="H79" s="112">
        <v>3</v>
      </c>
      <c r="I79" s="112">
        <v>1</v>
      </c>
      <c r="J79" s="112"/>
      <c r="K79" s="112"/>
      <c r="L79" s="125">
        <v>8</v>
      </c>
      <c r="M79" s="126">
        <v>7</v>
      </c>
      <c r="N79" s="108">
        <v>36</v>
      </c>
      <c r="P79" s="61"/>
    </row>
    <row r="80" spans="1:16" ht="15.75" customHeight="1">
      <c r="A80" s="101" t="s">
        <v>96</v>
      </c>
      <c r="B80" s="110">
        <v>317240</v>
      </c>
      <c r="C80" s="21">
        <v>5</v>
      </c>
      <c r="D80" s="21"/>
      <c r="E80" s="111">
        <v>1</v>
      </c>
      <c r="F80" s="111">
        <v>1</v>
      </c>
      <c r="G80" s="112">
        <v>12</v>
      </c>
      <c r="H80" s="112">
        <v>5</v>
      </c>
      <c r="I80" s="112"/>
      <c r="J80" s="112"/>
      <c r="K80" s="112"/>
      <c r="L80" s="125">
        <v>8</v>
      </c>
      <c r="M80" s="126">
        <v>7</v>
      </c>
      <c r="N80" s="108">
        <v>16</v>
      </c>
      <c r="P80" s="61"/>
    </row>
    <row r="81" spans="1:29" ht="15.75" customHeight="1">
      <c r="A81" s="101" t="s">
        <v>97</v>
      </c>
      <c r="B81" s="110">
        <v>317241</v>
      </c>
      <c r="C81" s="21">
        <v>9</v>
      </c>
      <c r="D81" s="21">
        <v>5</v>
      </c>
      <c r="E81" s="111">
        <v>1</v>
      </c>
      <c r="F81" s="111">
        <v>3</v>
      </c>
      <c r="G81" s="112">
        <v>12</v>
      </c>
      <c r="H81" s="112">
        <v>6</v>
      </c>
      <c r="I81" s="112"/>
      <c r="J81" s="112"/>
      <c r="K81" s="112"/>
      <c r="L81" s="125">
        <v>8</v>
      </c>
      <c r="M81" s="126">
        <v>7</v>
      </c>
      <c r="N81" s="108">
        <v>43</v>
      </c>
      <c r="P81" s="61"/>
    </row>
    <row r="82" spans="1:29" ht="15.75" customHeight="1">
      <c r="B82" s="94" t="s">
        <v>98</v>
      </c>
      <c r="C82" s="87">
        <f t="shared" ref="C82:N82" si="0">AVERAGE(C12:C81)</f>
        <v>5.370967741935484</v>
      </c>
      <c r="D82" s="87">
        <f t="shared" si="0"/>
        <v>3.9729729729729728</v>
      </c>
      <c r="E82" s="87">
        <f t="shared" si="0"/>
        <v>2.88</v>
      </c>
      <c r="F82" s="87">
        <f t="shared" si="0"/>
        <v>2.4594594594594597</v>
      </c>
      <c r="G82" s="87">
        <f t="shared" si="0"/>
        <v>7.015625</v>
      </c>
      <c r="H82" s="87">
        <f t="shared" si="0"/>
        <v>5.24</v>
      </c>
      <c r="I82" s="87">
        <f t="shared" si="0"/>
        <v>5.354838709677419</v>
      </c>
      <c r="J82" s="87">
        <f t="shared" si="0"/>
        <v>4.666666666666667</v>
      </c>
      <c r="K82" s="87">
        <f t="shared" si="0"/>
        <v>4.5</v>
      </c>
      <c r="L82" s="87">
        <f t="shared" si="0"/>
        <v>8</v>
      </c>
      <c r="M82" s="87">
        <f t="shared" si="0"/>
        <v>7</v>
      </c>
      <c r="N82" s="87">
        <f t="shared" si="0"/>
        <v>33.028985507246375</v>
      </c>
    </row>
    <row r="83" spans="1:29" ht="30" customHeight="1">
      <c r="B83" s="104" t="s">
        <v>99</v>
      </c>
      <c r="C83" s="79">
        <f t="shared" ref="C83:N83" si="1">VALUE(ROUNDUP(C9*0.45,1))</f>
        <v>4.5</v>
      </c>
      <c r="D83" s="79">
        <f t="shared" si="1"/>
        <v>4.5</v>
      </c>
      <c r="E83" s="79">
        <f t="shared" si="1"/>
        <v>4.5</v>
      </c>
      <c r="F83" s="79">
        <f t="shared" si="1"/>
        <v>4.5</v>
      </c>
      <c r="G83" s="79">
        <f t="shared" si="1"/>
        <v>6.3</v>
      </c>
      <c r="H83" s="79">
        <f t="shared" si="1"/>
        <v>6.3</v>
      </c>
      <c r="I83" s="79">
        <f t="shared" si="1"/>
        <v>6.3</v>
      </c>
      <c r="J83" s="79">
        <f t="shared" si="1"/>
        <v>6.3</v>
      </c>
      <c r="K83" s="79">
        <f t="shared" si="1"/>
        <v>6.3</v>
      </c>
      <c r="L83" s="79">
        <f t="shared" si="1"/>
        <v>3.6</v>
      </c>
      <c r="M83" s="79">
        <f t="shared" si="1"/>
        <v>3.2</v>
      </c>
      <c r="N83" s="79">
        <f t="shared" si="1"/>
        <v>31.5</v>
      </c>
    </row>
    <row r="84" spans="1:29" ht="15.75" customHeight="1">
      <c r="B84" s="61"/>
    </row>
    <row r="85" spans="1:29" ht="15.75" customHeight="1">
      <c r="B85" s="42" t="s">
        <v>100</v>
      </c>
      <c r="C85" s="62">
        <f t="shared" ref="C85:N85" si="2">COUNT(C12:C72)</f>
        <v>53</v>
      </c>
      <c r="D85" s="62">
        <f t="shared" si="2"/>
        <v>33</v>
      </c>
      <c r="E85" s="62">
        <f t="shared" si="2"/>
        <v>42</v>
      </c>
      <c r="F85" s="62">
        <f t="shared" si="2"/>
        <v>31</v>
      </c>
      <c r="G85" s="62">
        <f t="shared" si="2"/>
        <v>55</v>
      </c>
      <c r="H85" s="62">
        <f t="shared" si="2"/>
        <v>42</v>
      </c>
      <c r="I85" s="62">
        <f t="shared" si="2"/>
        <v>26</v>
      </c>
      <c r="J85" s="62">
        <f t="shared" si="2"/>
        <v>15</v>
      </c>
      <c r="K85" s="62">
        <f t="shared" si="2"/>
        <v>30</v>
      </c>
      <c r="L85" s="62">
        <f>COUNT(N12:N72)</f>
        <v>60</v>
      </c>
      <c r="M85" s="62">
        <f t="shared" si="2"/>
        <v>61</v>
      </c>
      <c r="N85" s="62">
        <f t="shared" si="2"/>
        <v>60</v>
      </c>
    </row>
    <row r="86" spans="1:29" ht="15.75" customHeight="1">
      <c r="B86" s="42" t="s">
        <v>101</v>
      </c>
      <c r="C86" s="62">
        <f t="shared" ref="C86:N86" si="3">COUNTIF(C12:C72,"&gt;="&amp;C83)</f>
        <v>36</v>
      </c>
      <c r="D86" s="62">
        <f t="shared" si="3"/>
        <v>15</v>
      </c>
      <c r="E86" s="62">
        <f t="shared" si="3"/>
        <v>11</v>
      </c>
      <c r="F86" s="62">
        <f t="shared" si="3"/>
        <v>2</v>
      </c>
      <c r="G86" s="62">
        <f t="shared" si="3"/>
        <v>33</v>
      </c>
      <c r="H86" s="62">
        <f t="shared" si="3"/>
        <v>10</v>
      </c>
      <c r="I86" s="62">
        <f t="shared" si="3"/>
        <v>9</v>
      </c>
      <c r="J86" s="62">
        <f t="shared" si="3"/>
        <v>4</v>
      </c>
      <c r="K86" s="62">
        <f t="shared" si="3"/>
        <v>4</v>
      </c>
      <c r="L86" s="62">
        <f>COUNTIF(N12:N72,"&gt;="&amp;L83)</f>
        <v>60</v>
      </c>
      <c r="M86" s="62">
        <f t="shared" si="3"/>
        <v>61</v>
      </c>
      <c r="N86" s="62">
        <f t="shared" si="3"/>
        <v>32</v>
      </c>
    </row>
    <row r="87" spans="1:29" ht="15.75" customHeight="1">
      <c r="B87" s="42" t="s">
        <v>102</v>
      </c>
      <c r="C87" s="63">
        <f t="shared" ref="C87:J87" si="4">ROUNDUP((C86*100)/C85,2)</f>
        <v>67.930000000000007</v>
      </c>
      <c r="D87" s="63">
        <f t="shared" si="4"/>
        <v>45.46</v>
      </c>
      <c r="E87" s="63">
        <f t="shared" si="4"/>
        <v>26.200000000000003</v>
      </c>
      <c r="F87" s="63">
        <f t="shared" si="4"/>
        <v>6.46</v>
      </c>
      <c r="G87" s="63">
        <f t="shared" si="4"/>
        <v>60</v>
      </c>
      <c r="H87" s="63">
        <f t="shared" si="4"/>
        <v>23.810000000000002</v>
      </c>
      <c r="I87" s="63">
        <f t="shared" si="4"/>
        <v>34.619999999999997</v>
      </c>
      <c r="J87" s="63">
        <f t="shared" si="4"/>
        <v>26.67</v>
      </c>
      <c r="K87" s="63" t="s">
        <v>103</v>
      </c>
      <c r="L87" s="63">
        <f t="shared" ref="L87:N87" si="5">ROUNDUP((L86*100)/L85,2)</f>
        <v>100</v>
      </c>
      <c r="M87" s="63">
        <f t="shared" si="5"/>
        <v>100</v>
      </c>
      <c r="N87" s="63">
        <f t="shared" si="5"/>
        <v>53.339999999999996</v>
      </c>
      <c r="P87" s="166"/>
      <c r="Q87" s="166"/>
      <c r="R87" s="166"/>
      <c r="S87" s="166"/>
      <c r="T87" s="166"/>
      <c r="U87" s="166"/>
      <c r="V87" s="166"/>
      <c r="W87" s="166"/>
      <c r="X87" s="166"/>
      <c r="Y87" s="166"/>
      <c r="Z87" s="166"/>
      <c r="AA87" s="166"/>
      <c r="AB87" s="166"/>
      <c r="AC87" s="166"/>
    </row>
    <row r="88" spans="1:29" ht="15.75" customHeight="1">
      <c r="B88" s="64" t="s">
        <v>104</v>
      </c>
      <c r="C88" s="63">
        <f t="shared" ref="C88:J88" si="6">IF(C87&gt;=$C92,3,IF(C87&gt;=$C91,(2+(C87-55)/10),IF(C87&gt;=$C90,(1+(C87-45)/10),1)))</f>
        <v>3</v>
      </c>
      <c r="D88" s="63">
        <f t="shared" si="6"/>
        <v>1.046</v>
      </c>
      <c r="E88" s="63">
        <f t="shared" si="6"/>
        <v>1</v>
      </c>
      <c r="F88" s="63">
        <f t="shared" si="6"/>
        <v>1</v>
      </c>
      <c r="G88" s="63">
        <f t="shared" si="6"/>
        <v>2.5</v>
      </c>
      <c r="H88" s="63">
        <f t="shared" si="6"/>
        <v>1</v>
      </c>
      <c r="I88" s="63">
        <f t="shared" si="6"/>
        <v>1</v>
      </c>
      <c r="J88" s="63">
        <f t="shared" si="6"/>
        <v>1</v>
      </c>
      <c r="K88" s="63">
        <v>0</v>
      </c>
      <c r="L88" s="63">
        <f t="shared" ref="L88:N88" si="7">IF(L87&gt;=$C92,3,IF(L87&gt;=$C91,(2+(L87-55)/10),IF(L87&gt;=$C90,(1+(L87-45)/10),1)))</f>
        <v>3</v>
      </c>
      <c r="M88" s="63">
        <f t="shared" si="7"/>
        <v>3</v>
      </c>
      <c r="N88" s="63">
        <f t="shared" si="7"/>
        <v>1.8339999999999996</v>
      </c>
    </row>
    <row r="89" spans="1:29" ht="15.75" customHeight="1"/>
    <row r="90" spans="1:29" ht="15.75" customHeight="1">
      <c r="B90" s="62" t="s">
        <v>105</v>
      </c>
      <c r="C90" s="65">
        <v>45</v>
      </c>
      <c r="D90" s="66"/>
      <c r="E90" s="66"/>
      <c r="F90" s="66"/>
      <c r="G90" s="66"/>
      <c r="H90" s="153" t="s">
        <v>106</v>
      </c>
      <c r="I90" s="134"/>
      <c r="J90" s="134"/>
      <c r="K90" s="134"/>
      <c r="L90" s="134"/>
      <c r="M90" s="135"/>
      <c r="N90" s="66">
        <v>1</v>
      </c>
    </row>
    <row r="91" spans="1:29" ht="15.75" customHeight="1">
      <c r="B91" s="45" t="s">
        <v>107</v>
      </c>
      <c r="C91" s="67">
        <v>55</v>
      </c>
      <c r="D91" s="68"/>
      <c r="E91" s="68"/>
      <c r="F91" s="68"/>
      <c r="G91" s="68"/>
      <c r="H91" s="153" t="s">
        <v>108</v>
      </c>
      <c r="I91" s="134"/>
      <c r="J91" s="134"/>
      <c r="K91" s="134"/>
      <c r="L91" s="134"/>
      <c r="M91" s="135"/>
      <c r="N91" s="68">
        <v>2</v>
      </c>
    </row>
    <row r="92" spans="1:29" ht="15.75" customHeight="1">
      <c r="B92" s="45" t="s">
        <v>109</v>
      </c>
      <c r="C92" s="67">
        <v>65</v>
      </c>
      <c r="D92" s="68"/>
      <c r="E92" s="68"/>
      <c r="F92" s="68"/>
      <c r="G92" s="68"/>
      <c r="H92" s="153" t="s">
        <v>110</v>
      </c>
      <c r="I92" s="134"/>
      <c r="J92" s="134"/>
      <c r="K92" s="134"/>
      <c r="L92" s="134"/>
      <c r="M92" s="135"/>
      <c r="N92" s="68">
        <v>3</v>
      </c>
    </row>
    <row r="93" spans="1:29" ht="15.75" customHeight="1"/>
    <row r="94" spans="1:29" ht="15.75" customHeight="1">
      <c r="B94" s="170" t="s">
        <v>111</v>
      </c>
      <c r="C94" s="154" t="s">
        <v>112</v>
      </c>
      <c r="D94" s="135"/>
      <c r="E94" s="154" t="s">
        <v>113</v>
      </c>
      <c r="F94" s="135"/>
      <c r="G94" s="154" t="s">
        <v>10</v>
      </c>
      <c r="H94" s="134"/>
      <c r="I94" s="134"/>
      <c r="J94" s="134"/>
      <c r="K94" s="135"/>
      <c r="L94" s="154" t="s">
        <v>114</v>
      </c>
      <c r="M94" s="134"/>
      <c r="N94" s="134"/>
      <c r="O94" s="134"/>
      <c r="P94" s="134"/>
      <c r="Q94" s="135"/>
      <c r="R94" s="154" t="s">
        <v>115</v>
      </c>
      <c r="S94" s="134"/>
      <c r="T94" s="134"/>
      <c r="U94" s="134"/>
      <c r="V94" s="134"/>
      <c r="W94" s="135"/>
    </row>
    <row r="95" spans="1:29" ht="15.75" customHeight="1">
      <c r="B95" s="171"/>
      <c r="C95" s="69" t="s">
        <v>18</v>
      </c>
      <c r="D95" s="69" t="s">
        <v>19</v>
      </c>
      <c r="E95" s="69" t="s">
        <v>20</v>
      </c>
      <c r="F95" s="69" t="s">
        <v>21</v>
      </c>
      <c r="G95" s="69" t="s">
        <v>18</v>
      </c>
      <c r="H95" s="69" t="s">
        <v>19</v>
      </c>
      <c r="I95" s="69" t="s">
        <v>20</v>
      </c>
      <c r="J95" s="69" t="s">
        <v>21</v>
      </c>
      <c r="K95" s="69" t="s">
        <v>22</v>
      </c>
      <c r="L95" s="69" t="s">
        <v>18</v>
      </c>
      <c r="M95" s="69" t="s">
        <v>19</v>
      </c>
      <c r="N95" s="69" t="s">
        <v>20</v>
      </c>
      <c r="O95" s="69" t="s">
        <v>21</v>
      </c>
      <c r="P95" s="69" t="s">
        <v>22</v>
      </c>
      <c r="Q95" s="69" t="s">
        <v>116</v>
      </c>
      <c r="R95" s="69" t="s">
        <v>18</v>
      </c>
      <c r="S95" s="69" t="s">
        <v>19</v>
      </c>
      <c r="T95" s="69" t="s">
        <v>20</v>
      </c>
      <c r="U95" s="69" t="s">
        <v>21</v>
      </c>
      <c r="V95" s="69" t="s">
        <v>22</v>
      </c>
      <c r="W95" s="69" t="s">
        <v>116</v>
      </c>
    </row>
    <row r="96" spans="1:29" ht="15.75" customHeight="1">
      <c r="B96" s="172"/>
      <c r="C96" s="60">
        <f t="shared" ref="C96:K96" si="8">C88</f>
        <v>3</v>
      </c>
      <c r="D96" s="60">
        <f t="shared" si="8"/>
        <v>1.046</v>
      </c>
      <c r="E96" s="60">
        <f t="shared" si="8"/>
        <v>1</v>
      </c>
      <c r="F96" s="60">
        <f t="shared" si="8"/>
        <v>1</v>
      </c>
      <c r="G96" s="60">
        <f t="shared" si="8"/>
        <v>2.5</v>
      </c>
      <c r="H96" s="60">
        <f t="shared" si="8"/>
        <v>1</v>
      </c>
      <c r="I96" s="60">
        <f t="shared" si="8"/>
        <v>1</v>
      </c>
      <c r="J96" s="60">
        <f t="shared" si="8"/>
        <v>1</v>
      </c>
      <c r="K96" s="60">
        <f t="shared" si="8"/>
        <v>0</v>
      </c>
      <c r="L96" s="60">
        <f t="shared" ref="L96:Q96" si="9">$M88</f>
        <v>3</v>
      </c>
      <c r="M96" s="60">
        <f t="shared" si="9"/>
        <v>3</v>
      </c>
      <c r="N96" s="60">
        <f t="shared" si="9"/>
        <v>3</v>
      </c>
      <c r="O96" s="60">
        <f t="shared" si="9"/>
        <v>3</v>
      </c>
      <c r="P96" s="60">
        <f t="shared" si="9"/>
        <v>3</v>
      </c>
      <c r="Q96" s="60" t="s">
        <v>279</v>
      </c>
      <c r="R96" s="60">
        <f t="shared" ref="R96:W96" si="10">$N88</f>
        <v>1.8339999999999996</v>
      </c>
      <c r="S96" s="60">
        <f t="shared" si="10"/>
        <v>1.8339999999999996</v>
      </c>
      <c r="T96" s="60">
        <f t="shared" si="10"/>
        <v>1.8339999999999996</v>
      </c>
      <c r="U96" s="60">
        <f t="shared" si="10"/>
        <v>1.8339999999999996</v>
      </c>
      <c r="V96" s="60">
        <f t="shared" si="10"/>
        <v>1.8339999999999996</v>
      </c>
      <c r="W96" s="60" t="s">
        <v>279</v>
      </c>
    </row>
    <row r="97" spans="1:17" ht="15.75" customHeight="1"/>
    <row r="98" spans="1:17" ht="15.75" customHeight="1">
      <c r="C98" s="133" t="s">
        <v>104</v>
      </c>
      <c r="D98" s="134"/>
      <c r="E98" s="134"/>
      <c r="F98" s="134"/>
      <c r="G98" s="134"/>
      <c r="H98" s="135"/>
      <c r="I98" s="61"/>
      <c r="J98" s="61"/>
      <c r="K98" s="61"/>
      <c r="L98" s="61"/>
    </row>
    <row r="99" spans="1:17" ht="15.75" customHeight="1">
      <c r="C99" s="59" t="s">
        <v>18</v>
      </c>
      <c r="D99" s="69" t="s">
        <v>19</v>
      </c>
      <c r="E99" s="69" t="s">
        <v>20</v>
      </c>
      <c r="F99" s="69" t="s">
        <v>21</v>
      </c>
      <c r="G99" s="155" t="s">
        <v>22</v>
      </c>
      <c r="H99" s="156"/>
    </row>
    <row r="100" spans="1:17" ht="15.75" customHeight="1">
      <c r="A100" s="157" t="s">
        <v>117</v>
      </c>
      <c r="B100" s="135"/>
      <c r="C100" s="60">
        <f>SUMIF($C$95:$X$95,"CO1",$C$96:$X$96)/COUNTIF($C$95:$X$95,"CO1")</f>
        <v>2.5834999999999999</v>
      </c>
      <c r="D100" s="60">
        <f>SUMIF($C$95:$X$95,"CO2",$C$96:$X$96)/COUNTIF($C$95:$X$95,"CO2")</f>
        <v>1.72</v>
      </c>
      <c r="E100" s="60">
        <f>SUMIF($C$95:$X$95,"CO3",$C$96:$X$96)/COUNTIF($C$95:$X$95,"CO3")</f>
        <v>1.7084999999999999</v>
      </c>
      <c r="F100" s="60">
        <f>SUMIF($C$95:$X$95,"CO4",$C$96:$X$96)/COUNTIF($C$95:$X$95,"CO4")</f>
        <v>1.7084999999999999</v>
      </c>
      <c r="G100" s="158">
        <f>SUMIF($C$95:$X$95,"CO5",$C$96:$X$96)/COUNTIF($C$95:$X$95,"CO5")</f>
        <v>1.6113333333333333</v>
      </c>
      <c r="H100" s="156"/>
    </row>
    <row r="101" spans="1:17" ht="15.75" customHeight="1">
      <c r="A101" s="157" t="s">
        <v>118</v>
      </c>
      <c r="B101" s="135"/>
      <c r="C101" s="60">
        <f t="shared" ref="C101:G101" si="11">$N88</f>
        <v>1.8339999999999996</v>
      </c>
      <c r="D101" s="60">
        <f t="shared" si="11"/>
        <v>1.8339999999999996</v>
      </c>
      <c r="E101" s="60">
        <f t="shared" si="11"/>
        <v>1.8339999999999996</v>
      </c>
      <c r="F101" s="60">
        <f t="shared" si="11"/>
        <v>1.8339999999999996</v>
      </c>
      <c r="G101" s="158">
        <f t="shared" si="11"/>
        <v>1.8339999999999996</v>
      </c>
      <c r="H101" s="156"/>
    </row>
    <row r="102" spans="1:17" ht="45.75" customHeight="1">
      <c r="A102" s="161" t="s">
        <v>119</v>
      </c>
      <c r="B102" s="135"/>
      <c r="C102" s="92">
        <f t="shared" ref="C102:G102" si="12">(0.8*C101+0.2*C100)</f>
        <v>1.9838999999999998</v>
      </c>
      <c r="D102" s="92">
        <f t="shared" si="12"/>
        <v>1.8111999999999999</v>
      </c>
      <c r="E102" s="92">
        <f t="shared" si="12"/>
        <v>1.8089</v>
      </c>
      <c r="F102" s="92">
        <f t="shared" si="12"/>
        <v>1.8089</v>
      </c>
      <c r="G102" s="162">
        <f t="shared" si="12"/>
        <v>1.7894666666666665</v>
      </c>
      <c r="H102" s="156"/>
      <c r="K102" s="95"/>
    </row>
    <row r="103" spans="1:17" ht="15.75" customHeight="1"/>
    <row r="104" spans="1:17" ht="15.75" customHeight="1">
      <c r="B104" s="163" t="s">
        <v>120</v>
      </c>
      <c r="C104" s="134"/>
      <c r="D104" s="134"/>
      <c r="E104" s="134"/>
      <c r="F104" s="134"/>
      <c r="G104" s="134"/>
      <c r="H104" s="134"/>
      <c r="I104" s="135"/>
      <c r="J104" s="96">
        <f>AVERAGE(C102:H102)</f>
        <v>1.840473333333333</v>
      </c>
    </row>
    <row r="105" spans="1:17" ht="15.75" customHeight="1"/>
    <row r="106" spans="1:17" ht="15.75" customHeight="1"/>
    <row r="107" spans="1:17" ht="15.75" customHeight="1"/>
    <row r="108" spans="1:17" ht="15.75" customHeight="1">
      <c r="B108" s="133" t="s">
        <v>121</v>
      </c>
      <c r="C108" s="134"/>
      <c r="D108" s="134"/>
      <c r="E108" s="134"/>
      <c r="F108" s="134"/>
      <c r="G108" s="134"/>
      <c r="H108" s="134"/>
      <c r="I108" s="134"/>
      <c r="J108" s="134"/>
      <c r="K108" s="134"/>
      <c r="L108" s="134"/>
      <c r="M108" s="134"/>
      <c r="N108" s="135"/>
      <c r="O108" s="61"/>
      <c r="P108" s="61"/>
      <c r="Q108" s="61"/>
    </row>
    <row r="109" spans="1:17" ht="15.75" customHeight="1">
      <c r="B109" s="59" t="s">
        <v>122</v>
      </c>
      <c r="C109" s="69" t="s">
        <v>123</v>
      </c>
      <c r="D109" s="69" t="s">
        <v>124</v>
      </c>
      <c r="E109" s="69" t="s">
        <v>125</v>
      </c>
      <c r="F109" s="69" t="s">
        <v>126</v>
      </c>
      <c r="G109" s="69" t="s">
        <v>127</v>
      </c>
      <c r="H109" s="69" t="s">
        <v>128</v>
      </c>
      <c r="I109" s="69" t="s">
        <v>129</v>
      </c>
      <c r="J109" s="69" t="s">
        <v>130</v>
      </c>
      <c r="K109" s="69" t="s">
        <v>131</v>
      </c>
      <c r="L109" s="69" t="s">
        <v>132</v>
      </c>
      <c r="M109" s="69" t="s">
        <v>133</v>
      </c>
      <c r="N109" s="69" t="s">
        <v>134</v>
      </c>
    </row>
    <row r="110" spans="1:17" ht="15.75" customHeight="1">
      <c r="B110" s="45" t="s">
        <v>150</v>
      </c>
      <c r="C110" s="127">
        <v>3</v>
      </c>
      <c r="D110" s="127">
        <v>2</v>
      </c>
      <c r="E110" s="127">
        <v>1</v>
      </c>
      <c r="F110" s="127">
        <v>1</v>
      </c>
      <c r="G110" s="127">
        <v>2</v>
      </c>
      <c r="H110" s="127"/>
      <c r="I110" s="127"/>
      <c r="J110" s="127"/>
      <c r="K110" s="127"/>
      <c r="L110" s="127"/>
      <c r="M110" s="127"/>
      <c r="N110" s="128">
        <v>1</v>
      </c>
    </row>
    <row r="111" spans="1:17" ht="15.75" customHeight="1">
      <c r="B111" s="45" t="s">
        <v>151</v>
      </c>
      <c r="C111" s="127">
        <v>3</v>
      </c>
      <c r="D111" s="127">
        <v>2</v>
      </c>
      <c r="E111" s="127">
        <v>2</v>
      </c>
      <c r="F111" s="127">
        <v>3</v>
      </c>
      <c r="G111" s="127">
        <v>1</v>
      </c>
      <c r="H111" s="127"/>
      <c r="I111" s="127"/>
      <c r="J111" s="127"/>
      <c r="K111" s="127"/>
      <c r="L111" s="127">
        <v>1</v>
      </c>
      <c r="M111" s="127"/>
      <c r="N111" s="128">
        <v>2</v>
      </c>
    </row>
    <row r="112" spans="1:17" ht="15.75" customHeight="1">
      <c r="B112" s="45" t="s">
        <v>152</v>
      </c>
      <c r="C112" s="127">
        <v>3</v>
      </c>
      <c r="D112" s="127">
        <v>2</v>
      </c>
      <c r="E112" s="127">
        <v>2</v>
      </c>
      <c r="F112" s="127">
        <v>2</v>
      </c>
      <c r="G112" s="127">
        <v>1</v>
      </c>
      <c r="H112" s="127"/>
      <c r="I112" s="127"/>
      <c r="J112" s="127"/>
      <c r="K112" s="127"/>
      <c r="L112" s="127">
        <v>1</v>
      </c>
      <c r="M112" s="127"/>
      <c r="N112" s="128">
        <v>2</v>
      </c>
    </row>
    <row r="113" spans="2:16" ht="15.75" customHeight="1">
      <c r="B113" s="45" t="s">
        <v>153</v>
      </c>
      <c r="C113" s="127">
        <v>3</v>
      </c>
      <c r="D113" s="127">
        <v>2</v>
      </c>
      <c r="E113" s="127">
        <v>1</v>
      </c>
      <c r="F113" s="127">
        <v>1</v>
      </c>
      <c r="G113" s="127">
        <v>2</v>
      </c>
      <c r="H113" s="127"/>
      <c r="I113" s="127"/>
      <c r="J113" s="127"/>
      <c r="K113" s="127"/>
      <c r="L113" s="127"/>
      <c r="M113" s="127"/>
      <c r="N113" s="128">
        <v>2</v>
      </c>
    </row>
    <row r="114" spans="2:16" ht="15.75" customHeight="1">
      <c r="B114" s="45" t="s">
        <v>154</v>
      </c>
      <c r="C114" s="127">
        <v>3</v>
      </c>
      <c r="D114" s="127">
        <v>3</v>
      </c>
      <c r="E114" s="127">
        <v>2</v>
      </c>
      <c r="F114" s="127">
        <v>2</v>
      </c>
      <c r="G114" s="127">
        <v>3</v>
      </c>
      <c r="H114" s="127"/>
      <c r="I114" s="127"/>
      <c r="J114" s="127"/>
      <c r="K114" s="127"/>
      <c r="L114" s="127"/>
      <c r="M114" s="127"/>
      <c r="N114" s="128">
        <v>2</v>
      </c>
    </row>
    <row r="115" spans="2:16" ht="15.75" customHeight="1">
      <c r="B115" s="45" t="s">
        <v>155</v>
      </c>
      <c r="C115" s="75">
        <f t="shared" ref="C115:N115" si="13">SUM(C110:C114)/5</f>
        <v>3</v>
      </c>
      <c r="D115" s="75">
        <f t="shared" si="13"/>
        <v>2.2000000000000002</v>
      </c>
      <c r="E115" s="75">
        <f t="shared" si="13"/>
        <v>1.6</v>
      </c>
      <c r="F115" s="75">
        <f t="shared" si="13"/>
        <v>1.8</v>
      </c>
      <c r="G115" s="75">
        <f t="shared" si="13"/>
        <v>1.8</v>
      </c>
      <c r="H115" s="75">
        <f t="shared" si="13"/>
        <v>0</v>
      </c>
      <c r="I115" s="75">
        <f t="shared" si="13"/>
        <v>0</v>
      </c>
      <c r="J115" s="75">
        <f t="shared" si="13"/>
        <v>0</v>
      </c>
      <c r="K115" s="75">
        <f t="shared" si="13"/>
        <v>0</v>
      </c>
      <c r="L115" s="75">
        <f t="shared" si="13"/>
        <v>0.4</v>
      </c>
      <c r="M115" s="75">
        <f t="shared" si="13"/>
        <v>0</v>
      </c>
      <c r="N115" s="75">
        <f t="shared" si="13"/>
        <v>1.8</v>
      </c>
    </row>
    <row r="116" spans="2:16" ht="15.75" customHeight="1"/>
    <row r="117" spans="2:16" ht="15.75" customHeight="1">
      <c r="B117" s="133" t="s">
        <v>141</v>
      </c>
      <c r="C117" s="134"/>
      <c r="D117" s="134"/>
      <c r="E117" s="134"/>
      <c r="F117" s="134"/>
      <c r="G117" s="134"/>
      <c r="H117" s="134"/>
      <c r="I117" s="134"/>
      <c r="J117" s="134"/>
      <c r="K117" s="134"/>
      <c r="L117" s="134"/>
      <c r="M117" s="134"/>
      <c r="N117" s="134"/>
      <c r="O117" s="135"/>
      <c r="P117" s="61"/>
    </row>
    <row r="118" spans="2:16" ht="15.75" customHeight="1">
      <c r="B118" s="59" t="s">
        <v>122</v>
      </c>
      <c r="C118" s="69" t="s">
        <v>142</v>
      </c>
      <c r="D118" s="69" t="s">
        <v>123</v>
      </c>
      <c r="E118" s="69" t="s">
        <v>124</v>
      </c>
      <c r="F118" s="69" t="s">
        <v>125</v>
      </c>
      <c r="G118" s="69" t="s">
        <v>126</v>
      </c>
      <c r="H118" s="69" t="s">
        <v>127</v>
      </c>
      <c r="I118" s="69" t="s">
        <v>128</v>
      </c>
      <c r="J118" s="69" t="s">
        <v>129</v>
      </c>
      <c r="K118" s="69" t="s">
        <v>130</v>
      </c>
      <c r="L118" s="69" t="s">
        <v>143</v>
      </c>
      <c r="M118" s="69" t="s">
        <v>132</v>
      </c>
      <c r="N118" s="69" t="s">
        <v>133</v>
      </c>
      <c r="O118" s="69" t="s">
        <v>134</v>
      </c>
    </row>
    <row r="119" spans="2:16" ht="15.75" customHeight="1">
      <c r="B119" s="45" t="s">
        <v>150</v>
      </c>
      <c r="C119" s="92">
        <f>C102</f>
        <v>1.9838999999999998</v>
      </c>
      <c r="D119" s="60">
        <f t="shared" ref="D119:O123" si="14">(C110/3)*$C119</f>
        <v>1.9838999999999998</v>
      </c>
      <c r="E119" s="60">
        <f t="shared" si="14"/>
        <v>1.3225999999999998</v>
      </c>
      <c r="F119" s="60">
        <f t="shared" si="14"/>
        <v>0.66129999999999989</v>
      </c>
      <c r="G119" s="60">
        <f t="shared" si="14"/>
        <v>0.66129999999999989</v>
      </c>
      <c r="H119" s="60">
        <f t="shared" si="14"/>
        <v>1.3225999999999998</v>
      </c>
      <c r="I119" s="60">
        <f t="shared" si="14"/>
        <v>0</v>
      </c>
      <c r="J119" s="60">
        <f t="shared" si="14"/>
        <v>0</v>
      </c>
      <c r="K119" s="60">
        <f t="shared" si="14"/>
        <v>0</v>
      </c>
      <c r="L119" s="60">
        <f t="shared" si="14"/>
        <v>0</v>
      </c>
      <c r="M119" s="60">
        <f t="shared" si="14"/>
        <v>0</v>
      </c>
      <c r="N119" s="60">
        <f t="shared" si="14"/>
        <v>0</v>
      </c>
      <c r="O119" s="60">
        <f t="shared" si="14"/>
        <v>0.66129999999999989</v>
      </c>
    </row>
    <row r="120" spans="2:16" ht="15.75" customHeight="1">
      <c r="B120" s="45" t="s">
        <v>151</v>
      </c>
      <c r="C120" s="92">
        <f>D102</f>
        <v>1.8111999999999999</v>
      </c>
      <c r="D120" s="60">
        <f t="shared" si="14"/>
        <v>1.8111999999999999</v>
      </c>
      <c r="E120" s="60">
        <f t="shared" si="14"/>
        <v>1.2074666666666665</v>
      </c>
      <c r="F120" s="68">
        <v>1.91</v>
      </c>
      <c r="G120" s="60">
        <f t="shared" si="14"/>
        <v>1.8111999999999999</v>
      </c>
      <c r="H120" s="60">
        <f t="shared" si="14"/>
        <v>0.60373333333333323</v>
      </c>
      <c r="I120" s="60">
        <f t="shared" si="14"/>
        <v>0</v>
      </c>
      <c r="J120" s="60">
        <f t="shared" si="14"/>
        <v>0</v>
      </c>
      <c r="K120" s="60">
        <f t="shared" si="14"/>
        <v>0</v>
      </c>
      <c r="L120" s="60">
        <f t="shared" si="14"/>
        <v>0</v>
      </c>
      <c r="M120" s="60">
        <f t="shared" si="14"/>
        <v>0.60373333333333323</v>
      </c>
      <c r="N120" s="60">
        <f t="shared" si="14"/>
        <v>0</v>
      </c>
      <c r="O120" s="60">
        <f t="shared" si="14"/>
        <v>1.2074666666666665</v>
      </c>
    </row>
    <row r="121" spans="2:16" ht="15.75" customHeight="1">
      <c r="B121" s="45" t="s">
        <v>152</v>
      </c>
      <c r="C121" s="92">
        <f>E102</f>
        <v>1.8089</v>
      </c>
      <c r="D121" s="60">
        <f t="shared" si="14"/>
        <v>1.8089</v>
      </c>
      <c r="E121" s="60">
        <f t="shared" si="14"/>
        <v>1.2059333333333333</v>
      </c>
      <c r="F121" s="68">
        <v>2.84</v>
      </c>
      <c r="G121" s="60">
        <f t="shared" si="14"/>
        <v>1.2059333333333333</v>
      </c>
      <c r="H121" s="60">
        <f t="shared" si="14"/>
        <v>0.60296666666666665</v>
      </c>
      <c r="I121" s="60">
        <f t="shared" si="14"/>
        <v>0</v>
      </c>
      <c r="J121" s="60">
        <f t="shared" si="14"/>
        <v>0</v>
      </c>
      <c r="K121" s="60">
        <f t="shared" si="14"/>
        <v>0</v>
      </c>
      <c r="L121" s="60">
        <f t="shared" si="14"/>
        <v>0</v>
      </c>
      <c r="M121" s="60">
        <f t="shared" si="14"/>
        <v>0.60296666666666665</v>
      </c>
      <c r="N121" s="60">
        <f t="shared" si="14"/>
        <v>0</v>
      </c>
      <c r="O121" s="60">
        <f t="shared" si="14"/>
        <v>1.2059333333333333</v>
      </c>
    </row>
    <row r="122" spans="2:16" ht="15.75" customHeight="1">
      <c r="B122" s="45" t="s">
        <v>153</v>
      </c>
      <c r="C122" s="92">
        <f>F102</f>
        <v>1.8089</v>
      </c>
      <c r="D122" s="60">
        <f t="shared" si="14"/>
        <v>1.8089</v>
      </c>
      <c r="E122" s="60">
        <f t="shared" si="14"/>
        <v>1.2059333333333333</v>
      </c>
      <c r="F122" s="68">
        <v>1.94</v>
      </c>
      <c r="G122" s="60">
        <f t="shared" si="14"/>
        <v>0.60296666666666665</v>
      </c>
      <c r="H122" s="60">
        <f t="shared" si="14"/>
        <v>1.2059333333333333</v>
      </c>
      <c r="I122" s="60">
        <f t="shared" si="14"/>
        <v>0</v>
      </c>
      <c r="J122" s="60">
        <f t="shared" si="14"/>
        <v>0</v>
      </c>
      <c r="K122" s="60">
        <f t="shared" si="14"/>
        <v>0</v>
      </c>
      <c r="L122" s="60">
        <f t="shared" si="14"/>
        <v>0</v>
      </c>
      <c r="M122" s="60">
        <f t="shared" si="14"/>
        <v>0</v>
      </c>
      <c r="N122" s="60">
        <f t="shared" si="14"/>
        <v>0</v>
      </c>
      <c r="O122" s="60">
        <f t="shared" si="14"/>
        <v>1.2059333333333333</v>
      </c>
    </row>
    <row r="123" spans="2:16" ht="15.75" customHeight="1">
      <c r="B123" s="45" t="s">
        <v>154</v>
      </c>
      <c r="C123" s="92">
        <f>G102</f>
        <v>1.7894666666666665</v>
      </c>
      <c r="D123" s="60">
        <f t="shared" si="14"/>
        <v>1.7894666666666665</v>
      </c>
      <c r="E123" s="60">
        <f t="shared" si="14"/>
        <v>1.7894666666666665</v>
      </c>
      <c r="F123" s="68">
        <v>2.87</v>
      </c>
      <c r="G123" s="60">
        <f t="shared" si="14"/>
        <v>1.1929777777777777</v>
      </c>
      <c r="H123" s="60">
        <f t="shared" si="14"/>
        <v>1.7894666666666665</v>
      </c>
      <c r="I123" s="60">
        <f t="shared" si="14"/>
        <v>0</v>
      </c>
      <c r="J123" s="60">
        <f t="shared" si="14"/>
        <v>0</v>
      </c>
      <c r="K123" s="60">
        <f t="shared" si="14"/>
        <v>0</v>
      </c>
      <c r="L123" s="60">
        <f t="shared" si="14"/>
        <v>0</v>
      </c>
      <c r="M123" s="60">
        <f t="shared" si="14"/>
        <v>0</v>
      </c>
      <c r="N123" s="60">
        <f t="shared" si="14"/>
        <v>0</v>
      </c>
      <c r="O123" s="60">
        <f t="shared" si="14"/>
        <v>1.1929777777777777</v>
      </c>
    </row>
    <row r="124" spans="2:16" ht="15.75" customHeight="1">
      <c r="B124" s="45" t="s">
        <v>155</v>
      </c>
      <c r="C124" s="93" t="s">
        <v>144</v>
      </c>
      <c r="D124" s="77">
        <f t="shared" ref="D124:O124" si="15">AVERAGE(D119:D123)</f>
        <v>1.840473333333333</v>
      </c>
      <c r="E124" s="77">
        <f t="shared" si="15"/>
        <v>1.3462799999999999</v>
      </c>
      <c r="F124" s="77">
        <f t="shared" si="15"/>
        <v>2.04426</v>
      </c>
      <c r="G124" s="77">
        <f t="shared" si="15"/>
        <v>1.0948755555555554</v>
      </c>
      <c r="H124" s="77">
        <f t="shared" si="15"/>
        <v>1.1049399999999998</v>
      </c>
      <c r="I124" s="77">
        <f t="shared" si="15"/>
        <v>0</v>
      </c>
      <c r="J124" s="77">
        <f t="shared" si="15"/>
        <v>0</v>
      </c>
      <c r="K124" s="77">
        <f t="shared" si="15"/>
        <v>0</v>
      </c>
      <c r="L124" s="77">
        <f t="shared" si="15"/>
        <v>0</v>
      </c>
      <c r="M124" s="77">
        <f t="shared" si="15"/>
        <v>0.24133999999999997</v>
      </c>
      <c r="N124" s="77">
        <f t="shared" si="15"/>
        <v>0</v>
      </c>
      <c r="O124" s="77">
        <f t="shared" si="15"/>
        <v>1.0947222222222219</v>
      </c>
    </row>
    <row r="125" spans="2:16" ht="15.75" customHeight="1"/>
    <row r="126" spans="2:16" ht="15.75" customHeight="1">
      <c r="B126" s="133" t="s">
        <v>145</v>
      </c>
      <c r="C126" s="134"/>
      <c r="D126" s="135"/>
      <c r="E126" s="61"/>
      <c r="F126" s="61"/>
      <c r="G126" s="61"/>
      <c r="H126" s="159" t="s">
        <v>146</v>
      </c>
      <c r="I126" s="159"/>
      <c r="J126" s="159"/>
      <c r="K126" s="159"/>
      <c r="L126" s="159"/>
      <c r="M126" s="159"/>
      <c r="N126" s="61"/>
      <c r="O126" s="61"/>
    </row>
    <row r="127" spans="2:16" ht="15.75" customHeight="1">
      <c r="B127" s="45" t="s">
        <v>122</v>
      </c>
      <c r="C127" s="68" t="s">
        <v>147</v>
      </c>
      <c r="D127" s="68" t="s">
        <v>148</v>
      </c>
      <c r="H127" s="160" t="s">
        <v>122</v>
      </c>
      <c r="I127" s="160"/>
      <c r="J127" s="160"/>
      <c r="K127" s="160"/>
      <c r="L127" s="79" t="s">
        <v>147</v>
      </c>
      <c r="M127" s="79" t="s">
        <v>148</v>
      </c>
    </row>
    <row r="128" spans="2:16" ht="15.75" customHeight="1">
      <c r="B128" s="45" t="s">
        <v>150</v>
      </c>
      <c r="C128" s="129">
        <v>3</v>
      </c>
      <c r="D128" s="129">
        <v>2</v>
      </c>
      <c r="H128" s="182" t="s">
        <v>150</v>
      </c>
      <c r="I128" s="183"/>
      <c r="J128" s="183"/>
      <c r="K128" s="184"/>
      <c r="L128" s="87">
        <f t="shared" ref="L128:M132" si="16">C128/3*$C119</f>
        <v>1.9838999999999998</v>
      </c>
      <c r="M128" s="87">
        <f t="shared" si="16"/>
        <v>1.3225999999999998</v>
      </c>
    </row>
    <row r="129" spans="2:14" ht="15.75" customHeight="1">
      <c r="B129" s="45" t="s">
        <v>151</v>
      </c>
      <c r="C129" s="129">
        <v>3</v>
      </c>
      <c r="D129" s="129">
        <v>2</v>
      </c>
      <c r="H129" s="157" t="s">
        <v>151</v>
      </c>
      <c r="I129" s="153"/>
      <c r="J129" s="153"/>
      <c r="K129" s="164"/>
      <c r="L129" s="87">
        <f t="shared" si="16"/>
        <v>1.8111999999999999</v>
      </c>
      <c r="M129" s="87">
        <f t="shared" si="16"/>
        <v>1.2074666666666665</v>
      </c>
    </row>
    <row r="130" spans="2:14" ht="15.75" customHeight="1">
      <c r="B130" s="45" t="s">
        <v>152</v>
      </c>
      <c r="C130" s="129">
        <v>2</v>
      </c>
      <c r="D130" s="129">
        <v>3</v>
      </c>
      <c r="H130" s="157" t="s">
        <v>152</v>
      </c>
      <c r="I130" s="153"/>
      <c r="J130" s="153"/>
      <c r="K130" s="164"/>
      <c r="L130" s="87">
        <f t="shared" si="16"/>
        <v>1.2059333333333333</v>
      </c>
      <c r="M130" s="87">
        <f t="shared" si="16"/>
        <v>1.8089</v>
      </c>
    </row>
    <row r="131" spans="2:14" ht="15.75" customHeight="1">
      <c r="B131" s="45" t="s">
        <v>153</v>
      </c>
      <c r="C131" s="129">
        <v>3</v>
      </c>
      <c r="D131" s="129">
        <v>2</v>
      </c>
      <c r="H131" s="157" t="s">
        <v>153</v>
      </c>
      <c r="I131" s="153"/>
      <c r="J131" s="153"/>
      <c r="K131" s="164"/>
      <c r="L131" s="87">
        <f t="shared" si="16"/>
        <v>1.8089</v>
      </c>
      <c r="M131" s="87">
        <f t="shared" si="16"/>
        <v>1.2059333333333333</v>
      </c>
    </row>
    <row r="132" spans="2:14" ht="15.75" customHeight="1">
      <c r="B132" s="45" t="s">
        <v>154</v>
      </c>
      <c r="C132" s="129">
        <v>3</v>
      </c>
      <c r="D132" s="129">
        <v>3</v>
      </c>
      <c r="H132" s="157" t="s">
        <v>154</v>
      </c>
      <c r="I132" s="153"/>
      <c r="J132" s="153"/>
      <c r="K132" s="164"/>
      <c r="L132" s="87">
        <f t="shared" si="16"/>
        <v>1.7894666666666665</v>
      </c>
      <c r="M132" s="87">
        <f t="shared" si="16"/>
        <v>1.7894666666666665</v>
      </c>
    </row>
    <row r="133" spans="2:14" ht="15.75" customHeight="1">
      <c r="B133" s="45" t="s">
        <v>155</v>
      </c>
      <c r="C133" s="75">
        <f t="shared" ref="C133:D133" si="17">SUM(C128:C132)/5</f>
        <v>2.8</v>
      </c>
      <c r="D133" s="75">
        <f t="shared" si="17"/>
        <v>2.4</v>
      </c>
      <c r="F133" s="61"/>
      <c r="H133" s="157" t="s">
        <v>155</v>
      </c>
      <c r="I133" s="153"/>
      <c r="J133" s="153"/>
      <c r="K133" s="164"/>
      <c r="L133" s="88">
        <f t="shared" ref="L133:M133" si="18">SUM(L128:L132)/5</f>
        <v>1.7198799999999999</v>
      </c>
      <c r="M133" s="88">
        <f t="shared" si="18"/>
        <v>1.4668733333333333</v>
      </c>
    </row>
    <row r="134" spans="2:14" ht="15.75" customHeight="1">
      <c r="C134" s="86"/>
      <c r="D134" s="86"/>
      <c r="F134" s="61"/>
      <c r="J134" s="97"/>
      <c r="K134" s="90"/>
      <c r="L134" s="91"/>
      <c r="M134" s="91"/>
    </row>
    <row r="135" spans="2:14" ht="15.75" customHeight="1">
      <c r="C135" s="86"/>
      <c r="D135" s="86"/>
      <c r="F135" s="61"/>
      <c r="J135" s="97"/>
      <c r="K135" s="90"/>
      <c r="L135" s="91"/>
      <c r="M135" s="91"/>
    </row>
    <row r="136" spans="2:14" ht="15.75" customHeight="1">
      <c r="D136" s="61"/>
      <c r="E136" s="61"/>
      <c r="F136" s="61"/>
      <c r="G136" s="61"/>
      <c r="L136" s="61"/>
    </row>
    <row r="137" spans="2:14" ht="15.75" customHeight="1">
      <c r="K137" s="165"/>
      <c r="L137" s="166"/>
      <c r="M137" s="166"/>
      <c r="N137" s="166"/>
    </row>
    <row r="138" spans="2:14" ht="15.75" customHeight="1">
      <c r="K138" s="165"/>
      <c r="L138" s="166"/>
      <c r="M138" s="166"/>
      <c r="N138" s="166"/>
    </row>
    <row r="139" spans="2:14" ht="15.75" customHeight="1"/>
    <row r="140" spans="2:14" ht="15.75" customHeight="1"/>
    <row r="141" spans="2:14" ht="15.75" customHeight="1"/>
    <row r="142" spans="2:14" ht="15.75" customHeight="1"/>
    <row r="143" spans="2:14" ht="15.75" customHeight="1"/>
    <row r="144" spans="2:14" ht="15.75" customHeight="1"/>
    <row r="145" spans="2:12" ht="15.75" customHeight="1"/>
    <row r="146" spans="2:12" ht="15.75" customHeight="1"/>
    <row r="147" spans="2:12" ht="15.75" customHeight="1"/>
    <row r="148" spans="2:12" ht="15.75" customHeight="1"/>
    <row r="149" spans="2:12" ht="15.75" customHeight="1"/>
    <row r="150" spans="2:12" ht="15.75" customHeight="1"/>
    <row r="151" spans="2:12" ht="15.75" customHeight="1"/>
    <row r="152" spans="2:12" ht="15.75" customHeight="1">
      <c r="B152" s="61"/>
      <c r="C152" s="61"/>
      <c r="D152" s="61"/>
      <c r="E152" s="61"/>
      <c r="F152" s="61"/>
      <c r="G152" s="61"/>
      <c r="H152" s="61"/>
      <c r="I152" s="61"/>
      <c r="J152" s="61"/>
      <c r="K152" s="61"/>
      <c r="L152" s="61"/>
    </row>
    <row r="153" spans="2:12" ht="15.75" customHeight="1"/>
    <row r="154" spans="2:12" ht="15.75" customHeight="1"/>
    <row r="155" spans="2:12" ht="15.75" customHeight="1"/>
    <row r="156" spans="2:12" ht="15.75" customHeight="1"/>
    <row r="157" spans="2:12" ht="15.75" customHeight="1"/>
    <row r="158" spans="2:12" ht="15.75" customHeight="1"/>
    <row r="159" spans="2:12" ht="15.75" customHeight="1"/>
    <row r="160" spans="2:12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mergeCells count="48">
    <mergeCell ref="K138:N138"/>
    <mergeCell ref="B6:B8"/>
    <mergeCell ref="B94:B96"/>
    <mergeCell ref="L6:L8"/>
    <mergeCell ref="M6:M8"/>
    <mergeCell ref="N6:N8"/>
    <mergeCell ref="H130:K130"/>
    <mergeCell ref="H131:K131"/>
    <mergeCell ref="H132:K132"/>
    <mergeCell ref="H133:K133"/>
    <mergeCell ref="K137:N137"/>
    <mergeCell ref="B126:D126"/>
    <mergeCell ref="H126:M126"/>
    <mergeCell ref="H127:K127"/>
    <mergeCell ref="H128:K128"/>
    <mergeCell ref="H129:K129"/>
    <mergeCell ref="A102:B102"/>
    <mergeCell ref="G102:H102"/>
    <mergeCell ref="B104:I104"/>
    <mergeCell ref="B108:N108"/>
    <mergeCell ref="B117:O117"/>
    <mergeCell ref="C98:H98"/>
    <mergeCell ref="G99:H99"/>
    <mergeCell ref="A100:B100"/>
    <mergeCell ref="G100:H100"/>
    <mergeCell ref="A101:B101"/>
    <mergeCell ref="G101:H101"/>
    <mergeCell ref="C94:D94"/>
    <mergeCell ref="E94:F94"/>
    <mergeCell ref="G94:K94"/>
    <mergeCell ref="L94:Q94"/>
    <mergeCell ref="R94:W94"/>
    <mergeCell ref="C11:N11"/>
    <mergeCell ref="P87:AC87"/>
    <mergeCell ref="H90:M90"/>
    <mergeCell ref="H91:M91"/>
    <mergeCell ref="H92:M92"/>
    <mergeCell ref="C6:D6"/>
    <mergeCell ref="E6:F6"/>
    <mergeCell ref="G6:K6"/>
    <mergeCell ref="C7:D7"/>
    <mergeCell ref="E7:F7"/>
    <mergeCell ref="G7:K7"/>
    <mergeCell ref="B1:N1"/>
    <mergeCell ref="B2:N2"/>
    <mergeCell ref="B3:N3"/>
    <mergeCell ref="B4:N4"/>
    <mergeCell ref="B5:N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C996"/>
  <sheetViews>
    <sheetView tabSelected="1" topLeftCell="A88" workbookViewId="0">
      <selection activeCell="W96" sqref="W96"/>
    </sheetView>
  </sheetViews>
  <sheetFormatPr defaultColWidth="12.5703125" defaultRowHeight="15" customHeight="1"/>
  <cols>
    <col min="1" max="1" width="6.7109375" style="33" customWidth="1"/>
    <col min="2" max="2" width="20.7109375" style="33" customWidth="1"/>
    <col min="3" max="24" width="6.7109375" style="33" customWidth="1"/>
    <col min="25" max="16384" width="12.5703125" style="33"/>
  </cols>
  <sheetData>
    <row r="1" spans="1:16" ht="28.5" customHeight="1">
      <c r="B1" s="130" t="s">
        <v>0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2"/>
    </row>
    <row r="2" spans="1:16" ht="15.75" customHeight="1">
      <c r="B2" s="133" t="s">
        <v>1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5"/>
    </row>
    <row r="3" spans="1:16" ht="15.75" customHeight="1">
      <c r="B3" s="133" t="s">
        <v>2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5"/>
    </row>
    <row r="4" spans="1:16" ht="15.75" customHeight="1">
      <c r="B4" s="185" t="s">
        <v>156</v>
      </c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5"/>
    </row>
    <row r="5" spans="1:16" ht="15.75" customHeight="1">
      <c r="B5" s="136" t="s">
        <v>3</v>
      </c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5"/>
    </row>
    <row r="6" spans="1:16" ht="15.75" customHeight="1">
      <c r="B6" s="167" t="s">
        <v>4</v>
      </c>
      <c r="C6" s="137">
        <v>20</v>
      </c>
      <c r="D6" s="138"/>
      <c r="E6" s="139">
        <v>20</v>
      </c>
      <c r="F6" s="140"/>
      <c r="G6" s="141">
        <v>70</v>
      </c>
      <c r="H6" s="142"/>
      <c r="I6" s="142"/>
      <c r="J6" s="142"/>
      <c r="K6" s="142"/>
      <c r="L6" s="173" t="s">
        <v>5</v>
      </c>
      <c r="M6" s="176" t="s">
        <v>6</v>
      </c>
      <c r="N6" s="179" t="s">
        <v>7</v>
      </c>
    </row>
    <row r="7" spans="1:16" ht="15.75" customHeight="1">
      <c r="B7" s="168"/>
      <c r="C7" s="143" t="s">
        <v>8</v>
      </c>
      <c r="D7" s="144"/>
      <c r="E7" s="145" t="s">
        <v>9</v>
      </c>
      <c r="F7" s="146"/>
      <c r="G7" s="147" t="s">
        <v>10</v>
      </c>
      <c r="H7" s="148"/>
      <c r="I7" s="148"/>
      <c r="J7" s="148"/>
      <c r="K7" s="149"/>
      <c r="L7" s="174"/>
      <c r="M7" s="177"/>
      <c r="N7" s="180"/>
    </row>
    <row r="8" spans="1:16" ht="39" customHeight="1">
      <c r="B8" s="169"/>
      <c r="C8" s="34" t="s">
        <v>11</v>
      </c>
      <c r="D8" s="34" t="s">
        <v>12</v>
      </c>
      <c r="E8" s="35" t="s">
        <v>11</v>
      </c>
      <c r="F8" s="35" t="s">
        <v>12</v>
      </c>
      <c r="G8" s="36" t="s">
        <v>11</v>
      </c>
      <c r="H8" s="36" t="s">
        <v>12</v>
      </c>
      <c r="I8" s="36" t="s">
        <v>13</v>
      </c>
      <c r="J8" s="36" t="s">
        <v>14</v>
      </c>
      <c r="K8" s="36" t="s">
        <v>15</v>
      </c>
      <c r="L8" s="175"/>
      <c r="M8" s="178"/>
      <c r="N8" s="181"/>
    </row>
    <row r="9" spans="1:16" ht="15.75" customHeight="1">
      <c r="B9" s="37" t="s">
        <v>16</v>
      </c>
      <c r="C9" s="38">
        <v>10</v>
      </c>
      <c r="D9" s="39">
        <v>10</v>
      </c>
      <c r="E9" s="40">
        <v>10</v>
      </c>
      <c r="F9" s="40">
        <v>10</v>
      </c>
      <c r="G9" s="41">
        <v>14</v>
      </c>
      <c r="H9" s="41">
        <v>14</v>
      </c>
      <c r="I9" s="41">
        <v>14</v>
      </c>
      <c r="J9" s="41">
        <v>14</v>
      </c>
      <c r="K9" s="41">
        <v>14</v>
      </c>
      <c r="L9" s="47">
        <v>8</v>
      </c>
      <c r="M9" s="48">
        <v>7</v>
      </c>
      <c r="N9" s="49">
        <v>70</v>
      </c>
    </row>
    <row r="10" spans="1:16" ht="65.099999999999994" customHeight="1">
      <c r="B10" s="37" t="s">
        <v>17</v>
      </c>
      <c r="C10" s="38" t="s">
        <v>18</v>
      </c>
      <c r="D10" s="39" t="s">
        <v>19</v>
      </c>
      <c r="E10" s="40" t="s">
        <v>20</v>
      </c>
      <c r="F10" s="40" t="s">
        <v>21</v>
      </c>
      <c r="G10" s="41" t="s">
        <v>18</v>
      </c>
      <c r="H10" s="41" t="s">
        <v>19</v>
      </c>
      <c r="I10" s="41" t="s">
        <v>20</v>
      </c>
      <c r="J10" s="41" t="s">
        <v>21</v>
      </c>
      <c r="K10" s="41" t="s">
        <v>22</v>
      </c>
      <c r="L10" s="50" t="s">
        <v>23</v>
      </c>
      <c r="M10" s="51" t="s">
        <v>23</v>
      </c>
      <c r="N10" s="52" t="s">
        <v>23</v>
      </c>
    </row>
    <row r="11" spans="1:16" ht="24.75" customHeight="1">
      <c r="A11" s="42" t="s">
        <v>24</v>
      </c>
      <c r="B11" s="43" t="s">
        <v>25</v>
      </c>
      <c r="C11" s="150" t="s">
        <v>26</v>
      </c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2"/>
    </row>
    <row r="12" spans="1:16" ht="15.75" customHeight="1">
      <c r="A12" s="44" t="s">
        <v>27</v>
      </c>
      <c r="B12" s="113">
        <v>317172</v>
      </c>
      <c r="C12" s="117">
        <v>1</v>
      </c>
      <c r="D12" s="117"/>
      <c r="E12" s="116"/>
      <c r="F12" s="116" t="s">
        <v>53</v>
      </c>
      <c r="G12" s="118">
        <v>6</v>
      </c>
      <c r="H12" s="118"/>
      <c r="I12" s="118"/>
      <c r="J12" s="118"/>
      <c r="K12" s="118"/>
      <c r="L12" s="125">
        <v>8</v>
      </c>
      <c r="M12" s="126">
        <v>7</v>
      </c>
      <c r="N12" s="108">
        <v>32</v>
      </c>
      <c r="P12" s="55"/>
    </row>
    <row r="13" spans="1:16" ht="15.75" customHeight="1">
      <c r="A13" s="44" t="s">
        <v>28</v>
      </c>
      <c r="B13" s="113">
        <v>317173</v>
      </c>
      <c r="C13" s="117">
        <v>3</v>
      </c>
      <c r="D13" s="117"/>
      <c r="E13" s="116">
        <v>2</v>
      </c>
      <c r="F13" s="116">
        <v>1</v>
      </c>
      <c r="G13" s="118">
        <v>7</v>
      </c>
      <c r="H13" s="118"/>
      <c r="I13" s="118"/>
      <c r="J13" s="118"/>
      <c r="K13" s="118"/>
      <c r="L13" s="125">
        <v>8</v>
      </c>
      <c r="M13" s="126">
        <v>7</v>
      </c>
      <c r="N13" s="108">
        <v>22</v>
      </c>
      <c r="P13" s="55"/>
    </row>
    <row r="14" spans="1:16" ht="15.75" customHeight="1">
      <c r="A14" s="44" t="s">
        <v>29</v>
      </c>
      <c r="B14" s="113">
        <v>317174</v>
      </c>
      <c r="C14" s="117">
        <v>4</v>
      </c>
      <c r="D14" s="117">
        <v>4</v>
      </c>
      <c r="E14" s="116">
        <v>5</v>
      </c>
      <c r="F14" s="116">
        <v>4</v>
      </c>
      <c r="G14" s="118">
        <v>4</v>
      </c>
      <c r="H14" s="118">
        <v>6</v>
      </c>
      <c r="I14" s="118">
        <v>5</v>
      </c>
      <c r="J14" s="118">
        <v>2</v>
      </c>
      <c r="K14" s="118">
        <v>1</v>
      </c>
      <c r="L14" s="125">
        <v>8</v>
      </c>
      <c r="M14" s="126">
        <v>7</v>
      </c>
      <c r="N14" s="108">
        <v>23</v>
      </c>
      <c r="P14" s="55"/>
    </row>
    <row r="15" spans="1:16" ht="15.75" customHeight="1">
      <c r="A15" s="44" t="s">
        <v>30</v>
      </c>
      <c r="B15" s="113">
        <v>317175</v>
      </c>
      <c r="C15" s="117">
        <v>8</v>
      </c>
      <c r="D15" s="117"/>
      <c r="E15" s="116">
        <v>6</v>
      </c>
      <c r="F15" s="116">
        <v>7</v>
      </c>
      <c r="G15" s="118">
        <v>6</v>
      </c>
      <c r="H15" s="118">
        <v>4</v>
      </c>
      <c r="I15" s="118">
        <v>4</v>
      </c>
      <c r="J15" s="118">
        <v>3</v>
      </c>
      <c r="K15" s="118"/>
      <c r="L15" s="125">
        <v>8</v>
      </c>
      <c r="M15" s="126">
        <v>7</v>
      </c>
      <c r="N15" s="108">
        <v>32</v>
      </c>
      <c r="P15" s="55"/>
    </row>
    <row r="16" spans="1:16" ht="15.75" customHeight="1">
      <c r="A16" s="44" t="s">
        <v>31</v>
      </c>
      <c r="B16" s="113">
        <v>317176</v>
      </c>
      <c r="C16" s="117">
        <v>6</v>
      </c>
      <c r="D16" s="117"/>
      <c r="E16" s="116">
        <v>7</v>
      </c>
      <c r="F16" s="116">
        <v>3</v>
      </c>
      <c r="G16" s="118">
        <v>9</v>
      </c>
      <c r="H16" s="118"/>
      <c r="I16" s="118"/>
      <c r="J16" s="118"/>
      <c r="K16" s="118"/>
      <c r="L16" s="125">
        <v>8</v>
      </c>
      <c r="M16" s="126">
        <v>7</v>
      </c>
      <c r="N16" s="108">
        <v>21</v>
      </c>
      <c r="P16" s="55"/>
    </row>
    <row r="17" spans="1:16" ht="15.75" customHeight="1">
      <c r="A17" s="44" t="s">
        <v>32</v>
      </c>
      <c r="B17" s="113">
        <v>317177</v>
      </c>
      <c r="C17" s="117">
        <v>5</v>
      </c>
      <c r="D17" s="117"/>
      <c r="E17" s="116">
        <v>9</v>
      </c>
      <c r="F17" s="116">
        <v>3</v>
      </c>
      <c r="G17" s="118">
        <v>6</v>
      </c>
      <c r="H17" s="118"/>
      <c r="I17" s="118"/>
      <c r="J17" s="118"/>
      <c r="K17" s="118"/>
      <c r="L17" s="125">
        <v>8</v>
      </c>
      <c r="M17" s="126">
        <v>7</v>
      </c>
      <c r="N17" s="108">
        <v>31</v>
      </c>
      <c r="P17" s="55"/>
    </row>
    <row r="18" spans="1:16" ht="15.75" customHeight="1">
      <c r="A18" s="44" t="s">
        <v>33</v>
      </c>
      <c r="B18" s="113">
        <v>317178</v>
      </c>
      <c r="C18" s="117">
        <v>4</v>
      </c>
      <c r="D18" s="117"/>
      <c r="E18" s="116">
        <v>8</v>
      </c>
      <c r="F18" s="116">
        <v>3</v>
      </c>
      <c r="G18" s="118">
        <v>7</v>
      </c>
      <c r="H18" s="118"/>
      <c r="I18" s="118">
        <v>2</v>
      </c>
      <c r="J18" s="118">
        <v>4</v>
      </c>
      <c r="K18" s="118">
        <v>5</v>
      </c>
      <c r="L18" s="125">
        <v>8</v>
      </c>
      <c r="M18" s="126">
        <v>7</v>
      </c>
      <c r="N18" s="108">
        <v>37</v>
      </c>
      <c r="P18" s="55"/>
    </row>
    <row r="19" spans="1:16" ht="15.75" customHeight="1">
      <c r="A19" s="44" t="s">
        <v>34</v>
      </c>
      <c r="B19" s="113">
        <v>317179</v>
      </c>
      <c r="C19" s="117"/>
      <c r="D19" s="117"/>
      <c r="E19" s="116"/>
      <c r="F19" s="116">
        <v>4</v>
      </c>
      <c r="G19" s="118" t="s">
        <v>213</v>
      </c>
      <c r="H19" s="118" t="s">
        <v>213</v>
      </c>
      <c r="I19" s="118" t="s">
        <v>213</v>
      </c>
      <c r="J19" s="118" t="s">
        <v>213</v>
      </c>
      <c r="K19" s="118" t="s">
        <v>213</v>
      </c>
      <c r="L19" s="125">
        <v>8</v>
      </c>
      <c r="M19" s="126">
        <v>7</v>
      </c>
      <c r="N19" s="108">
        <v>15</v>
      </c>
      <c r="P19" s="55"/>
    </row>
    <row r="20" spans="1:16" ht="15.75" customHeight="1">
      <c r="A20" s="44" t="s">
        <v>35</v>
      </c>
      <c r="B20" s="113">
        <v>31718</v>
      </c>
      <c r="C20" s="117">
        <v>5</v>
      </c>
      <c r="D20" s="117">
        <v>3</v>
      </c>
      <c r="E20" s="116">
        <v>8</v>
      </c>
      <c r="F20" s="116">
        <v>3</v>
      </c>
      <c r="G20" s="118">
        <v>4</v>
      </c>
      <c r="H20" s="118" t="s">
        <v>53</v>
      </c>
      <c r="I20" s="118">
        <v>4</v>
      </c>
      <c r="J20" s="118">
        <v>4</v>
      </c>
      <c r="K20" s="118">
        <v>2</v>
      </c>
      <c r="L20" s="125">
        <v>8</v>
      </c>
      <c r="M20" s="126">
        <v>7</v>
      </c>
      <c r="N20" s="108">
        <v>40</v>
      </c>
      <c r="P20" s="55"/>
    </row>
    <row r="21" spans="1:16" ht="15.75" customHeight="1">
      <c r="A21" s="44" t="s">
        <v>36</v>
      </c>
      <c r="B21" s="113">
        <v>317181</v>
      </c>
      <c r="C21" s="117">
        <v>7</v>
      </c>
      <c r="D21" s="117">
        <v>7</v>
      </c>
      <c r="E21" s="116">
        <v>8</v>
      </c>
      <c r="F21" s="116">
        <v>3</v>
      </c>
      <c r="G21" s="118">
        <v>11</v>
      </c>
      <c r="H21" s="118">
        <v>9</v>
      </c>
      <c r="I21" s="118">
        <v>5</v>
      </c>
      <c r="J21" s="118">
        <v>3</v>
      </c>
      <c r="K21" s="118" t="s">
        <v>53</v>
      </c>
      <c r="L21" s="125">
        <v>8</v>
      </c>
      <c r="M21" s="126">
        <v>7</v>
      </c>
      <c r="N21" s="108">
        <v>29</v>
      </c>
      <c r="P21" s="55"/>
    </row>
    <row r="22" spans="1:16" ht="15.75" customHeight="1">
      <c r="A22" s="44" t="s">
        <v>37</v>
      </c>
      <c r="B22" s="113">
        <v>317182</v>
      </c>
      <c r="C22" s="117">
        <v>1</v>
      </c>
      <c r="D22" s="117" t="s">
        <v>53</v>
      </c>
      <c r="E22" s="116">
        <v>3</v>
      </c>
      <c r="F22" s="116">
        <v>3</v>
      </c>
      <c r="G22" s="118">
        <v>9</v>
      </c>
      <c r="H22" s="118" t="s">
        <v>53</v>
      </c>
      <c r="I22" s="118" t="s">
        <v>53</v>
      </c>
      <c r="J22" s="118">
        <v>9</v>
      </c>
      <c r="K22" s="118" t="s">
        <v>53</v>
      </c>
      <c r="L22" s="125">
        <v>8</v>
      </c>
      <c r="M22" s="126">
        <v>7</v>
      </c>
      <c r="N22" s="108">
        <v>27</v>
      </c>
      <c r="P22" s="55"/>
    </row>
    <row r="23" spans="1:16" ht="15.75" customHeight="1">
      <c r="A23" s="44" t="s">
        <v>38</v>
      </c>
      <c r="B23" s="113">
        <v>317183</v>
      </c>
      <c r="C23" s="117">
        <v>5</v>
      </c>
      <c r="D23" s="117">
        <v>3</v>
      </c>
      <c r="E23" s="116">
        <v>7</v>
      </c>
      <c r="F23" s="116">
        <v>5</v>
      </c>
      <c r="G23" s="118">
        <v>8</v>
      </c>
      <c r="H23" s="118" t="s">
        <v>53</v>
      </c>
      <c r="I23" s="118" t="s">
        <v>53</v>
      </c>
      <c r="J23" s="118">
        <v>9</v>
      </c>
      <c r="K23" s="118">
        <v>2</v>
      </c>
      <c r="L23" s="125">
        <v>8</v>
      </c>
      <c r="M23" s="126">
        <v>7</v>
      </c>
      <c r="N23" s="108">
        <v>28</v>
      </c>
      <c r="P23" s="55"/>
    </row>
    <row r="24" spans="1:16" ht="15.75" customHeight="1">
      <c r="A24" s="44" t="s">
        <v>39</v>
      </c>
      <c r="B24" s="113">
        <v>317184</v>
      </c>
      <c r="C24" s="117">
        <v>6</v>
      </c>
      <c r="D24" s="117">
        <v>3</v>
      </c>
      <c r="E24" s="116">
        <v>8</v>
      </c>
      <c r="F24" s="116">
        <v>2</v>
      </c>
      <c r="G24" s="118">
        <v>12</v>
      </c>
      <c r="H24" s="118" t="s">
        <v>53</v>
      </c>
      <c r="I24" s="118">
        <v>5</v>
      </c>
      <c r="J24" s="118" t="s">
        <v>53</v>
      </c>
      <c r="K24" s="118" t="s">
        <v>53</v>
      </c>
      <c r="L24" s="125">
        <v>8</v>
      </c>
      <c r="M24" s="126">
        <v>7</v>
      </c>
      <c r="N24" s="108">
        <v>26</v>
      </c>
      <c r="P24" s="55"/>
    </row>
    <row r="25" spans="1:16" ht="15.75" customHeight="1">
      <c r="A25" s="44" t="s">
        <v>40</v>
      </c>
      <c r="B25" s="113">
        <v>317185</v>
      </c>
      <c r="C25" s="117">
        <v>6</v>
      </c>
      <c r="D25" s="117" t="s">
        <v>53</v>
      </c>
      <c r="E25" s="116">
        <v>3</v>
      </c>
      <c r="F25" s="116">
        <v>3</v>
      </c>
      <c r="G25" s="118">
        <v>1</v>
      </c>
      <c r="H25" s="118">
        <v>3</v>
      </c>
      <c r="I25" s="118">
        <v>4</v>
      </c>
      <c r="J25" s="118" t="s">
        <v>53</v>
      </c>
      <c r="K25" s="118" t="s">
        <v>53</v>
      </c>
      <c r="L25" s="125">
        <v>8</v>
      </c>
      <c r="M25" s="126">
        <v>7</v>
      </c>
      <c r="N25" s="108">
        <v>35</v>
      </c>
      <c r="P25" s="55"/>
    </row>
    <row r="26" spans="1:16" ht="15.75" customHeight="1">
      <c r="A26" s="44" t="s">
        <v>41</v>
      </c>
      <c r="B26" s="113">
        <v>317186</v>
      </c>
      <c r="C26" s="117">
        <v>6</v>
      </c>
      <c r="D26" s="117" t="s">
        <v>53</v>
      </c>
      <c r="E26" s="116"/>
      <c r="F26" s="116"/>
      <c r="G26" s="118">
        <v>1</v>
      </c>
      <c r="H26" s="118">
        <v>2</v>
      </c>
      <c r="I26" s="118" t="s">
        <v>53</v>
      </c>
      <c r="J26" s="118" t="s">
        <v>53</v>
      </c>
      <c r="K26" s="118" t="s">
        <v>53</v>
      </c>
      <c r="L26" s="125">
        <v>8</v>
      </c>
      <c r="M26" s="126">
        <v>7</v>
      </c>
      <c r="N26" s="108">
        <v>12</v>
      </c>
      <c r="P26" s="55"/>
    </row>
    <row r="27" spans="1:16" ht="15.75" customHeight="1">
      <c r="A27" s="44" t="s">
        <v>42</v>
      </c>
      <c r="B27" s="113">
        <v>317187</v>
      </c>
      <c r="C27" s="117" t="s">
        <v>53</v>
      </c>
      <c r="D27" s="117">
        <v>1</v>
      </c>
      <c r="E27" s="116" t="s">
        <v>53</v>
      </c>
      <c r="F27" s="116">
        <v>6</v>
      </c>
      <c r="G27" s="118" t="s">
        <v>53</v>
      </c>
      <c r="H27" s="118" t="s">
        <v>53</v>
      </c>
      <c r="I27" s="118" t="s">
        <v>53</v>
      </c>
      <c r="J27" s="118" t="s">
        <v>53</v>
      </c>
      <c r="K27" s="118">
        <v>6</v>
      </c>
      <c r="L27" s="125">
        <v>8</v>
      </c>
      <c r="M27" s="126">
        <v>7</v>
      </c>
      <c r="N27" s="108">
        <v>24</v>
      </c>
      <c r="P27" s="55"/>
    </row>
    <row r="28" spans="1:16" ht="15.75" customHeight="1">
      <c r="A28" s="44" t="s">
        <v>43</v>
      </c>
      <c r="B28" s="113">
        <v>317188</v>
      </c>
      <c r="C28" s="117"/>
      <c r="D28" s="117"/>
      <c r="E28" s="116">
        <v>5</v>
      </c>
      <c r="F28" s="116">
        <v>2</v>
      </c>
      <c r="G28" s="118">
        <v>2</v>
      </c>
      <c r="H28" s="118" t="s">
        <v>53</v>
      </c>
      <c r="I28" s="118">
        <v>1</v>
      </c>
      <c r="J28" s="118" t="s">
        <v>53</v>
      </c>
      <c r="K28" s="118" t="s">
        <v>53</v>
      </c>
      <c r="L28" s="125">
        <v>8</v>
      </c>
      <c r="M28" s="126">
        <v>7</v>
      </c>
      <c r="N28" s="108">
        <v>16</v>
      </c>
      <c r="P28" s="55"/>
    </row>
    <row r="29" spans="1:16" ht="15.75" customHeight="1">
      <c r="A29" s="44" t="s">
        <v>44</v>
      </c>
      <c r="B29" s="113">
        <v>317189</v>
      </c>
      <c r="C29" s="117">
        <v>5</v>
      </c>
      <c r="D29" s="117" t="s">
        <v>53</v>
      </c>
      <c r="E29" s="116">
        <v>4</v>
      </c>
      <c r="F29" s="116">
        <v>6</v>
      </c>
      <c r="G29" s="118">
        <v>5</v>
      </c>
      <c r="H29" s="118">
        <v>1</v>
      </c>
      <c r="I29" s="118">
        <v>2</v>
      </c>
      <c r="J29" s="118">
        <v>2</v>
      </c>
      <c r="K29" s="118">
        <v>1</v>
      </c>
      <c r="L29" s="125">
        <v>8</v>
      </c>
      <c r="M29" s="126">
        <v>7</v>
      </c>
      <c r="N29" s="108">
        <v>33</v>
      </c>
      <c r="P29" s="55"/>
    </row>
    <row r="30" spans="1:16" ht="15.75" customHeight="1">
      <c r="A30" s="44" t="s">
        <v>45</v>
      </c>
      <c r="B30" s="113">
        <v>31719</v>
      </c>
      <c r="C30" s="117">
        <v>1</v>
      </c>
      <c r="D30" s="117">
        <v>3</v>
      </c>
      <c r="E30" s="116">
        <v>5</v>
      </c>
      <c r="F30" s="116" t="s">
        <v>53</v>
      </c>
      <c r="G30" s="118">
        <v>3</v>
      </c>
      <c r="H30" s="118" t="s">
        <v>53</v>
      </c>
      <c r="I30" s="118">
        <v>1</v>
      </c>
      <c r="J30" s="118">
        <v>6</v>
      </c>
      <c r="K30" s="118" t="s">
        <v>53</v>
      </c>
      <c r="L30" s="125">
        <v>8</v>
      </c>
      <c r="M30" s="126">
        <v>7</v>
      </c>
      <c r="N30" s="108">
        <v>22</v>
      </c>
      <c r="P30" s="55"/>
    </row>
    <row r="31" spans="1:16" ht="15.75" customHeight="1">
      <c r="A31" s="44" t="s">
        <v>46</v>
      </c>
      <c r="B31" s="113">
        <v>317191</v>
      </c>
      <c r="C31" s="117" t="s">
        <v>53</v>
      </c>
      <c r="D31" s="117">
        <v>2</v>
      </c>
      <c r="E31" s="116">
        <v>3</v>
      </c>
      <c r="F31" s="116" t="s">
        <v>53</v>
      </c>
      <c r="G31" s="118" t="s">
        <v>53</v>
      </c>
      <c r="H31" s="118" t="s">
        <v>53</v>
      </c>
      <c r="I31" s="118">
        <v>1</v>
      </c>
      <c r="J31" s="118">
        <v>3</v>
      </c>
      <c r="K31" s="118" t="s">
        <v>53</v>
      </c>
      <c r="L31" s="125">
        <v>8</v>
      </c>
      <c r="M31" s="126">
        <v>7</v>
      </c>
      <c r="N31" s="108">
        <v>27</v>
      </c>
      <c r="P31" s="55"/>
    </row>
    <row r="32" spans="1:16" ht="15.75" customHeight="1">
      <c r="A32" s="44" t="s">
        <v>47</v>
      </c>
      <c r="B32" s="113">
        <v>317192</v>
      </c>
      <c r="C32" s="117" t="s">
        <v>53</v>
      </c>
      <c r="D32" s="117" t="s">
        <v>53</v>
      </c>
      <c r="E32" s="116">
        <v>5</v>
      </c>
      <c r="F32" s="116" t="s">
        <v>53</v>
      </c>
      <c r="G32" s="118" t="s">
        <v>53</v>
      </c>
      <c r="H32" s="118" t="s">
        <v>53</v>
      </c>
      <c r="I32" s="118" t="s">
        <v>53</v>
      </c>
      <c r="J32" s="118">
        <v>1</v>
      </c>
      <c r="K32" s="118">
        <v>1</v>
      </c>
      <c r="L32" s="125">
        <v>8</v>
      </c>
      <c r="M32" s="126">
        <v>7</v>
      </c>
      <c r="N32" s="108">
        <v>12</v>
      </c>
      <c r="P32" s="55"/>
    </row>
    <row r="33" spans="1:16" ht="15.75" customHeight="1">
      <c r="A33" s="44" t="s">
        <v>48</v>
      </c>
      <c r="B33" s="113">
        <v>317193</v>
      </c>
      <c r="C33" s="117" t="s">
        <v>53</v>
      </c>
      <c r="D33" s="117" t="s">
        <v>53</v>
      </c>
      <c r="E33" s="116">
        <v>4</v>
      </c>
      <c r="F33" s="116">
        <v>2</v>
      </c>
      <c r="G33" s="118">
        <v>1</v>
      </c>
      <c r="H33" s="118" t="s">
        <v>53</v>
      </c>
      <c r="I33" s="118" t="s">
        <v>53</v>
      </c>
      <c r="J33" s="118">
        <v>3</v>
      </c>
      <c r="K33" s="118" t="s">
        <v>53</v>
      </c>
      <c r="L33" s="125">
        <v>8</v>
      </c>
      <c r="M33" s="126">
        <v>7</v>
      </c>
      <c r="N33" s="108">
        <v>17</v>
      </c>
      <c r="P33" s="55"/>
    </row>
    <row r="34" spans="1:16" ht="15.75" customHeight="1">
      <c r="A34" s="44" t="s">
        <v>49</v>
      </c>
      <c r="B34" s="113">
        <v>317194</v>
      </c>
      <c r="C34" s="117">
        <v>3</v>
      </c>
      <c r="D34" s="117">
        <v>1</v>
      </c>
      <c r="E34" s="116">
        <v>5</v>
      </c>
      <c r="F34" s="116">
        <v>3</v>
      </c>
      <c r="G34" s="118">
        <v>6</v>
      </c>
      <c r="H34" s="118" t="s">
        <v>53</v>
      </c>
      <c r="I34" s="118" t="s">
        <v>53</v>
      </c>
      <c r="J34" s="118">
        <v>1</v>
      </c>
      <c r="K34" s="118" t="s">
        <v>53</v>
      </c>
      <c r="L34" s="125">
        <v>8</v>
      </c>
      <c r="M34" s="126">
        <v>7</v>
      </c>
      <c r="N34" s="108">
        <v>28</v>
      </c>
      <c r="P34" s="55"/>
    </row>
    <row r="35" spans="1:16" ht="15.75" customHeight="1">
      <c r="A35" s="44" t="s">
        <v>50</v>
      </c>
      <c r="B35" s="113">
        <v>317195</v>
      </c>
      <c r="C35" s="117">
        <v>3</v>
      </c>
      <c r="D35" s="117">
        <v>3</v>
      </c>
      <c r="E35" s="116">
        <v>2</v>
      </c>
      <c r="F35" s="116" t="s">
        <v>53</v>
      </c>
      <c r="G35" s="118" t="s">
        <v>53</v>
      </c>
      <c r="H35" s="118" t="s">
        <v>53</v>
      </c>
      <c r="I35" s="118" t="s">
        <v>53</v>
      </c>
      <c r="J35" s="118">
        <v>2</v>
      </c>
      <c r="K35" s="118">
        <v>3</v>
      </c>
      <c r="L35" s="125">
        <v>8</v>
      </c>
      <c r="M35" s="126">
        <v>7</v>
      </c>
      <c r="N35" s="108">
        <v>21</v>
      </c>
      <c r="P35" s="55"/>
    </row>
    <row r="36" spans="1:16" ht="15.75" customHeight="1">
      <c r="A36" s="44" t="s">
        <v>51</v>
      </c>
      <c r="B36" s="113">
        <v>317196</v>
      </c>
      <c r="C36" s="117">
        <v>4</v>
      </c>
      <c r="D36" s="117">
        <v>4</v>
      </c>
      <c r="E36" s="116" t="s">
        <v>53</v>
      </c>
      <c r="F36" s="116" t="s">
        <v>53</v>
      </c>
      <c r="G36" s="118">
        <v>1</v>
      </c>
      <c r="H36" s="118" t="s">
        <v>53</v>
      </c>
      <c r="I36" s="118">
        <v>2</v>
      </c>
      <c r="J36" s="118" t="s">
        <v>53</v>
      </c>
      <c r="K36" s="118" t="s">
        <v>53</v>
      </c>
      <c r="L36" s="125">
        <v>8</v>
      </c>
      <c r="M36" s="126">
        <v>7</v>
      </c>
      <c r="N36" s="108">
        <v>24</v>
      </c>
      <c r="P36" s="55"/>
    </row>
    <row r="37" spans="1:16" ht="15.75" customHeight="1">
      <c r="A37" s="44" t="s">
        <v>52</v>
      </c>
      <c r="B37" s="113">
        <v>317197</v>
      </c>
      <c r="C37" s="117">
        <v>5</v>
      </c>
      <c r="D37" s="117">
        <v>5</v>
      </c>
      <c r="E37" s="116">
        <v>7</v>
      </c>
      <c r="F37" s="116" t="s">
        <v>53</v>
      </c>
      <c r="G37" s="118" t="s">
        <v>53</v>
      </c>
      <c r="H37" s="118">
        <v>3</v>
      </c>
      <c r="I37" s="118">
        <v>4</v>
      </c>
      <c r="J37" s="118" t="s">
        <v>53</v>
      </c>
      <c r="K37" s="118" t="s">
        <v>53</v>
      </c>
      <c r="L37" s="125">
        <v>8</v>
      </c>
      <c r="M37" s="126">
        <v>7</v>
      </c>
      <c r="N37" s="108">
        <v>27</v>
      </c>
      <c r="P37" s="55"/>
    </row>
    <row r="38" spans="1:16" ht="15.75" customHeight="1">
      <c r="A38" s="44" t="s">
        <v>54</v>
      </c>
      <c r="B38" s="113">
        <v>317198</v>
      </c>
      <c r="C38" s="117">
        <v>4</v>
      </c>
      <c r="D38" s="117">
        <v>5</v>
      </c>
      <c r="E38" s="116" t="s">
        <v>53</v>
      </c>
      <c r="F38" s="116" t="s">
        <v>53</v>
      </c>
      <c r="G38" s="118">
        <v>1</v>
      </c>
      <c r="H38" s="118" t="s">
        <v>53</v>
      </c>
      <c r="I38" s="118">
        <v>3</v>
      </c>
      <c r="J38" s="118" t="s">
        <v>53</v>
      </c>
      <c r="K38" s="118">
        <v>3</v>
      </c>
      <c r="L38" s="125">
        <v>8</v>
      </c>
      <c r="M38" s="126">
        <v>7</v>
      </c>
      <c r="N38" s="108">
        <v>30</v>
      </c>
      <c r="P38" s="55"/>
    </row>
    <row r="39" spans="1:16" ht="15.75" customHeight="1">
      <c r="A39" s="44" t="s">
        <v>55</v>
      </c>
      <c r="B39" s="113">
        <v>317199</v>
      </c>
      <c r="C39" s="117">
        <v>1</v>
      </c>
      <c r="D39" s="117">
        <v>4</v>
      </c>
      <c r="E39" s="116">
        <v>1</v>
      </c>
      <c r="F39" s="116" t="s">
        <v>53</v>
      </c>
      <c r="G39" s="118">
        <v>6</v>
      </c>
      <c r="H39" s="118">
        <v>4</v>
      </c>
      <c r="I39" s="118" t="s">
        <v>53</v>
      </c>
      <c r="J39" s="118" t="s">
        <v>53</v>
      </c>
      <c r="K39" s="118" t="s">
        <v>53</v>
      </c>
      <c r="L39" s="125">
        <v>8</v>
      </c>
      <c r="M39" s="126">
        <v>7</v>
      </c>
      <c r="N39" s="108">
        <v>21</v>
      </c>
      <c r="P39" s="55"/>
    </row>
    <row r="40" spans="1:16" ht="15.75" customHeight="1">
      <c r="A40" s="44" t="s">
        <v>56</v>
      </c>
      <c r="B40" s="113">
        <v>317200</v>
      </c>
      <c r="C40" s="117">
        <v>3</v>
      </c>
      <c r="D40" s="117" t="s">
        <v>53</v>
      </c>
      <c r="E40" s="116" t="s">
        <v>53</v>
      </c>
      <c r="F40" s="116" t="s">
        <v>53</v>
      </c>
      <c r="G40" s="118" t="s">
        <v>53</v>
      </c>
      <c r="H40" s="118" t="s">
        <v>53</v>
      </c>
      <c r="I40" s="118" t="s">
        <v>53</v>
      </c>
      <c r="J40" s="118" t="s">
        <v>53</v>
      </c>
      <c r="K40" s="118" t="s">
        <v>53</v>
      </c>
      <c r="L40" s="125">
        <v>8</v>
      </c>
      <c r="M40" s="126">
        <v>7</v>
      </c>
      <c r="N40" s="108">
        <v>15</v>
      </c>
      <c r="P40" s="55"/>
    </row>
    <row r="41" spans="1:16" ht="15.75" customHeight="1">
      <c r="A41" s="44" t="s">
        <v>57</v>
      </c>
      <c r="B41" s="113">
        <v>317201</v>
      </c>
      <c r="C41" s="117">
        <v>3</v>
      </c>
      <c r="D41" s="117">
        <v>1</v>
      </c>
      <c r="E41" s="116">
        <v>4</v>
      </c>
      <c r="F41" s="116">
        <v>2</v>
      </c>
      <c r="G41" s="118">
        <v>3</v>
      </c>
      <c r="H41" s="118" t="s">
        <v>53</v>
      </c>
      <c r="I41" s="118" t="s">
        <v>53</v>
      </c>
      <c r="J41" s="118" t="s">
        <v>53</v>
      </c>
      <c r="K41" s="118">
        <v>1</v>
      </c>
      <c r="L41" s="125">
        <v>8</v>
      </c>
      <c r="M41" s="126">
        <v>7</v>
      </c>
      <c r="N41" s="108">
        <v>15</v>
      </c>
      <c r="P41" s="55"/>
    </row>
    <row r="42" spans="1:16" ht="15.75" customHeight="1">
      <c r="A42" s="44" t="s">
        <v>58</v>
      </c>
      <c r="B42" s="113">
        <v>317202</v>
      </c>
      <c r="C42" s="117" t="s">
        <v>53</v>
      </c>
      <c r="D42" s="117" t="s">
        <v>53</v>
      </c>
      <c r="E42" s="116" t="s">
        <v>53</v>
      </c>
      <c r="F42" s="116" t="s">
        <v>53</v>
      </c>
      <c r="G42" s="118" t="s">
        <v>53</v>
      </c>
      <c r="H42" s="118" t="s">
        <v>53</v>
      </c>
      <c r="I42" s="118" t="s">
        <v>53</v>
      </c>
      <c r="J42" s="118" t="s">
        <v>53</v>
      </c>
      <c r="K42" s="118">
        <v>2</v>
      </c>
      <c r="L42" s="125">
        <v>8</v>
      </c>
      <c r="M42" s="126">
        <v>7</v>
      </c>
      <c r="N42" s="108">
        <v>23</v>
      </c>
      <c r="P42" s="55"/>
    </row>
    <row r="43" spans="1:16" ht="15.75" customHeight="1">
      <c r="A43" s="44" t="s">
        <v>59</v>
      </c>
      <c r="B43" s="113">
        <v>317203</v>
      </c>
      <c r="C43" s="117"/>
      <c r="D43" s="117"/>
      <c r="E43" s="116"/>
      <c r="F43" s="116"/>
      <c r="G43" s="118"/>
      <c r="H43" s="118"/>
      <c r="I43" s="118"/>
      <c r="J43" s="118"/>
      <c r="K43" s="118">
        <v>2</v>
      </c>
      <c r="L43" s="125">
        <v>8</v>
      </c>
      <c r="M43" s="126">
        <v>7</v>
      </c>
      <c r="N43" s="108">
        <v>14</v>
      </c>
      <c r="P43" s="55"/>
    </row>
    <row r="44" spans="1:16" ht="15.75" customHeight="1">
      <c r="A44" s="44" t="s">
        <v>60</v>
      </c>
      <c r="B44" s="113">
        <v>317204</v>
      </c>
      <c r="C44" s="117">
        <v>1</v>
      </c>
      <c r="D44" s="117" t="s">
        <v>53</v>
      </c>
      <c r="E44" s="116">
        <v>2</v>
      </c>
      <c r="F44" s="116" t="s">
        <v>53</v>
      </c>
      <c r="G44" s="118">
        <v>5</v>
      </c>
      <c r="H44" s="118"/>
      <c r="I44" s="118"/>
      <c r="J44" s="118"/>
      <c r="K44" s="118"/>
      <c r="L44" s="125">
        <v>8</v>
      </c>
      <c r="M44" s="126">
        <v>7</v>
      </c>
      <c r="N44" s="108">
        <v>21</v>
      </c>
      <c r="P44" s="55"/>
    </row>
    <row r="45" spans="1:16" ht="15.75" customHeight="1">
      <c r="A45" s="44" t="s">
        <v>61</v>
      </c>
      <c r="B45" s="113">
        <v>317205</v>
      </c>
      <c r="C45" s="117">
        <v>4</v>
      </c>
      <c r="D45" s="117">
        <v>4</v>
      </c>
      <c r="E45" s="116">
        <v>5</v>
      </c>
      <c r="F45" s="116">
        <v>5</v>
      </c>
      <c r="G45" s="118">
        <v>5</v>
      </c>
      <c r="H45" s="118">
        <v>5</v>
      </c>
      <c r="I45" s="118">
        <v>2</v>
      </c>
      <c r="J45" s="118" t="s">
        <v>53</v>
      </c>
      <c r="K45" s="118">
        <v>2</v>
      </c>
      <c r="L45" s="125">
        <v>8</v>
      </c>
      <c r="M45" s="126">
        <v>7</v>
      </c>
      <c r="N45" s="108">
        <v>21</v>
      </c>
      <c r="P45" s="55"/>
    </row>
    <row r="46" spans="1:16" ht="15.75" customHeight="1">
      <c r="A46" s="44" t="s">
        <v>62</v>
      </c>
      <c r="B46" s="113">
        <v>317206</v>
      </c>
      <c r="C46" s="117">
        <v>2</v>
      </c>
      <c r="D46" s="117" t="s">
        <v>53</v>
      </c>
      <c r="E46" s="116">
        <v>3</v>
      </c>
      <c r="F46" s="116" t="s">
        <v>53</v>
      </c>
      <c r="G46" s="118">
        <v>6</v>
      </c>
      <c r="H46" s="118"/>
      <c r="I46" s="118"/>
      <c r="J46" s="118"/>
      <c r="K46" s="118"/>
      <c r="L46" s="125">
        <v>8</v>
      </c>
      <c r="M46" s="126">
        <v>7</v>
      </c>
      <c r="N46" s="108">
        <v>22</v>
      </c>
      <c r="P46" s="55"/>
    </row>
    <row r="47" spans="1:16" ht="15.75" customHeight="1">
      <c r="A47" s="44" t="s">
        <v>63</v>
      </c>
      <c r="B47" s="113">
        <v>317207</v>
      </c>
      <c r="C47" s="117">
        <v>5</v>
      </c>
      <c r="D47" s="117" t="s">
        <v>53</v>
      </c>
      <c r="E47" s="116">
        <v>5</v>
      </c>
      <c r="F47" s="116" t="s">
        <v>53</v>
      </c>
      <c r="G47" s="118">
        <v>9</v>
      </c>
      <c r="H47" s="118">
        <v>4</v>
      </c>
      <c r="I47" s="118"/>
      <c r="J47" s="118"/>
      <c r="K47" s="118"/>
      <c r="L47" s="125">
        <v>8</v>
      </c>
      <c r="M47" s="126">
        <v>7</v>
      </c>
      <c r="N47" s="108">
        <v>26</v>
      </c>
      <c r="P47" s="55"/>
    </row>
    <row r="48" spans="1:16" ht="15.75" customHeight="1">
      <c r="A48" s="44" t="s">
        <v>64</v>
      </c>
      <c r="B48" s="113">
        <v>317208</v>
      </c>
      <c r="C48" s="117">
        <v>2</v>
      </c>
      <c r="D48" s="117" t="s">
        <v>53</v>
      </c>
      <c r="E48" s="116" t="s">
        <v>53</v>
      </c>
      <c r="F48" s="116" t="s">
        <v>53</v>
      </c>
      <c r="G48" s="118">
        <v>2</v>
      </c>
      <c r="H48" s="118"/>
      <c r="I48" s="118"/>
      <c r="J48" s="118"/>
      <c r="K48" s="118"/>
      <c r="L48" s="125">
        <v>8</v>
      </c>
      <c r="M48" s="126">
        <v>7</v>
      </c>
      <c r="N48" s="108">
        <v>27</v>
      </c>
      <c r="P48" s="55"/>
    </row>
    <row r="49" spans="1:16" ht="15.75" customHeight="1">
      <c r="A49" s="44" t="s">
        <v>65</v>
      </c>
      <c r="B49" s="113">
        <v>317209</v>
      </c>
      <c r="C49" s="117">
        <v>9</v>
      </c>
      <c r="D49" s="117">
        <v>5</v>
      </c>
      <c r="E49" s="116">
        <v>8</v>
      </c>
      <c r="F49" s="116">
        <v>3</v>
      </c>
      <c r="G49" s="118">
        <v>1</v>
      </c>
      <c r="H49" s="118">
        <v>1</v>
      </c>
      <c r="I49" s="118">
        <v>12</v>
      </c>
      <c r="J49" s="118" t="s">
        <v>53</v>
      </c>
      <c r="K49" s="118">
        <v>4</v>
      </c>
      <c r="L49" s="125">
        <v>8</v>
      </c>
      <c r="M49" s="126">
        <v>7</v>
      </c>
      <c r="N49" s="108">
        <v>35</v>
      </c>
      <c r="P49" s="55"/>
    </row>
    <row r="50" spans="1:16" ht="15.75" customHeight="1">
      <c r="A50" s="44" t="s">
        <v>66</v>
      </c>
      <c r="B50" s="113">
        <v>317210</v>
      </c>
      <c r="C50" s="117">
        <v>7</v>
      </c>
      <c r="D50" s="117" t="s">
        <v>53</v>
      </c>
      <c r="E50" s="116">
        <v>3</v>
      </c>
      <c r="F50" s="116" t="s">
        <v>53</v>
      </c>
      <c r="G50" s="118">
        <v>4</v>
      </c>
      <c r="H50" s="118">
        <v>1</v>
      </c>
      <c r="I50" s="118"/>
      <c r="J50" s="118"/>
      <c r="K50" s="118"/>
      <c r="L50" s="125">
        <v>8</v>
      </c>
      <c r="M50" s="126">
        <v>7</v>
      </c>
      <c r="N50" s="108">
        <v>26</v>
      </c>
      <c r="P50" s="55"/>
    </row>
    <row r="51" spans="1:16" ht="15.75" customHeight="1">
      <c r="A51" s="44" t="s">
        <v>67</v>
      </c>
      <c r="B51" s="113">
        <v>317211</v>
      </c>
      <c r="C51" s="117">
        <v>4</v>
      </c>
      <c r="D51" s="117">
        <v>1</v>
      </c>
      <c r="E51" s="116">
        <v>2</v>
      </c>
      <c r="F51" s="116" t="s">
        <v>53</v>
      </c>
      <c r="G51" s="118">
        <v>7</v>
      </c>
      <c r="H51" s="118">
        <v>2</v>
      </c>
      <c r="I51" s="118">
        <v>4</v>
      </c>
      <c r="J51" s="118">
        <v>2</v>
      </c>
      <c r="K51" s="118">
        <v>1</v>
      </c>
      <c r="L51" s="125">
        <v>8</v>
      </c>
      <c r="M51" s="126">
        <v>7</v>
      </c>
      <c r="N51" s="108">
        <v>24</v>
      </c>
      <c r="P51" s="55"/>
    </row>
    <row r="52" spans="1:16" ht="15.75" customHeight="1">
      <c r="A52" s="53">
        <v>43</v>
      </c>
      <c r="B52" s="113">
        <v>317212</v>
      </c>
      <c r="C52" s="117" t="s">
        <v>53</v>
      </c>
      <c r="D52" s="117" t="s">
        <v>53</v>
      </c>
      <c r="E52" s="116">
        <v>1</v>
      </c>
      <c r="F52" s="116" t="s">
        <v>53</v>
      </c>
      <c r="G52" s="118">
        <v>2</v>
      </c>
      <c r="H52" s="118" t="s">
        <v>53</v>
      </c>
      <c r="I52" s="118">
        <v>3</v>
      </c>
      <c r="J52" s="118" t="s">
        <v>53</v>
      </c>
      <c r="K52" s="118">
        <v>3</v>
      </c>
      <c r="L52" s="125">
        <v>8</v>
      </c>
      <c r="M52" s="126">
        <v>7</v>
      </c>
      <c r="N52" s="108">
        <v>20</v>
      </c>
      <c r="P52" s="55"/>
    </row>
    <row r="53" spans="1:16" ht="15.75" customHeight="1">
      <c r="A53" s="44" t="s">
        <v>69</v>
      </c>
      <c r="B53" s="113">
        <v>317213</v>
      </c>
      <c r="C53" s="117">
        <v>1</v>
      </c>
      <c r="D53" s="117" t="s">
        <v>53</v>
      </c>
      <c r="E53" s="116">
        <v>2</v>
      </c>
      <c r="F53" s="116">
        <v>1</v>
      </c>
      <c r="G53" s="118" t="s">
        <v>53</v>
      </c>
      <c r="H53" s="118" t="s">
        <v>53</v>
      </c>
      <c r="I53" s="118" t="s">
        <v>53</v>
      </c>
      <c r="J53" s="118">
        <v>1</v>
      </c>
      <c r="K53" s="118">
        <v>5</v>
      </c>
      <c r="L53" s="125">
        <v>8</v>
      </c>
      <c r="M53" s="126">
        <v>7</v>
      </c>
      <c r="N53" s="108">
        <v>17</v>
      </c>
      <c r="P53" s="55"/>
    </row>
    <row r="54" spans="1:16" ht="15.75" customHeight="1">
      <c r="A54" s="44" t="s">
        <v>70</v>
      </c>
      <c r="B54" s="113">
        <v>317214</v>
      </c>
      <c r="C54" s="117">
        <v>1</v>
      </c>
      <c r="D54" s="117" t="s">
        <v>53</v>
      </c>
      <c r="E54" s="116">
        <v>1</v>
      </c>
      <c r="F54" s="116" t="s">
        <v>53</v>
      </c>
      <c r="G54" s="118"/>
      <c r="H54" s="118"/>
      <c r="I54" s="118"/>
      <c r="J54" s="118"/>
      <c r="K54" s="118">
        <v>2</v>
      </c>
      <c r="L54" s="125">
        <v>8</v>
      </c>
      <c r="M54" s="126">
        <v>7</v>
      </c>
      <c r="N54" s="108">
        <v>12</v>
      </c>
      <c r="P54" s="55"/>
    </row>
    <row r="55" spans="1:16" ht="15.75" customHeight="1">
      <c r="A55" s="44" t="s">
        <v>71</v>
      </c>
      <c r="B55" s="113">
        <v>317215</v>
      </c>
      <c r="C55" s="117" t="s">
        <v>53</v>
      </c>
      <c r="D55" s="117" t="s">
        <v>53</v>
      </c>
      <c r="E55" s="116" t="s">
        <v>53</v>
      </c>
      <c r="F55" s="116" t="s">
        <v>53</v>
      </c>
      <c r="G55" s="118" t="s">
        <v>53</v>
      </c>
      <c r="H55" s="118" t="s">
        <v>53</v>
      </c>
      <c r="I55" s="118" t="s">
        <v>53</v>
      </c>
      <c r="J55" s="118" t="s">
        <v>53</v>
      </c>
      <c r="K55" s="118" t="s">
        <v>53</v>
      </c>
      <c r="L55" s="125">
        <v>8</v>
      </c>
      <c r="M55" s="126">
        <v>7</v>
      </c>
      <c r="N55" s="108">
        <v>25</v>
      </c>
      <c r="P55" s="55"/>
    </row>
    <row r="56" spans="1:16" ht="15.75" customHeight="1">
      <c r="A56" s="44" t="s">
        <v>72</v>
      </c>
      <c r="B56" s="113">
        <v>317216</v>
      </c>
      <c r="C56" s="117" t="s">
        <v>53</v>
      </c>
      <c r="D56" s="117" t="s">
        <v>53</v>
      </c>
      <c r="E56" s="116" t="s">
        <v>53</v>
      </c>
      <c r="F56" s="116" t="s">
        <v>53</v>
      </c>
      <c r="G56" s="118" t="s">
        <v>53</v>
      </c>
      <c r="H56" s="118" t="s">
        <v>53</v>
      </c>
      <c r="I56" s="118" t="s">
        <v>53</v>
      </c>
      <c r="J56" s="118" t="s">
        <v>53</v>
      </c>
      <c r="K56" s="118" t="s">
        <v>53</v>
      </c>
      <c r="L56" s="125">
        <v>8</v>
      </c>
      <c r="M56" s="126">
        <v>7</v>
      </c>
      <c r="N56" s="108">
        <v>21</v>
      </c>
      <c r="P56" s="55"/>
    </row>
    <row r="57" spans="1:16" ht="15.75" customHeight="1">
      <c r="A57" s="44" t="s">
        <v>73</v>
      </c>
      <c r="B57" s="113">
        <v>317217</v>
      </c>
      <c r="C57" s="117">
        <v>2</v>
      </c>
      <c r="D57" s="117" t="s">
        <v>53</v>
      </c>
      <c r="E57" s="116">
        <v>2</v>
      </c>
      <c r="F57" s="116" t="s">
        <v>53</v>
      </c>
      <c r="G57" s="118" t="s">
        <v>53</v>
      </c>
      <c r="H57" s="118" t="s">
        <v>53</v>
      </c>
      <c r="I57" s="118" t="s">
        <v>53</v>
      </c>
      <c r="J57" s="118" t="s">
        <v>53</v>
      </c>
      <c r="K57" s="118" t="s">
        <v>53</v>
      </c>
      <c r="L57" s="125">
        <v>8</v>
      </c>
      <c r="M57" s="126">
        <v>7</v>
      </c>
      <c r="N57" s="108">
        <v>31</v>
      </c>
      <c r="P57" s="61"/>
    </row>
    <row r="58" spans="1:16" ht="15.75" customHeight="1">
      <c r="A58" s="44" t="s">
        <v>74</v>
      </c>
      <c r="B58" s="113">
        <v>317218</v>
      </c>
      <c r="C58" s="117" t="s">
        <v>53</v>
      </c>
      <c r="D58" s="117" t="s">
        <v>53</v>
      </c>
      <c r="E58" s="116">
        <v>2</v>
      </c>
      <c r="F58" s="116" t="s">
        <v>53</v>
      </c>
      <c r="G58" s="118" t="s">
        <v>53</v>
      </c>
      <c r="H58" s="118" t="s">
        <v>53</v>
      </c>
      <c r="I58" s="118" t="s">
        <v>53</v>
      </c>
      <c r="J58" s="118" t="s">
        <v>53</v>
      </c>
      <c r="K58" s="118" t="s">
        <v>53</v>
      </c>
      <c r="L58" s="125">
        <v>8</v>
      </c>
      <c r="M58" s="126">
        <v>7</v>
      </c>
      <c r="N58" s="108">
        <v>28</v>
      </c>
      <c r="P58" s="61"/>
    </row>
    <row r="59" spans="1:16" ht="15.75" customHeight="1">
      <c r="A59" s="44" t="s">
        <v>75</v>
      </c>
      <c r="B59" s="113">
        <v>317219</v>
      </c>
      <c r="C59" s="117" t="s">
        <v>53</v>
      </c>
      <c r="D59" s="117" t="s">
        <v>53</v>
      </c>
      <c r="E59" s="116">
        <v>3</v>
      </c>
      <c r="F59" s="116" t="s">
        <v>53</v>
      </c>
      <c r="G59" s="118" t="s">
        <v>53</v>
      </c>
      <c r="H59" s="118" t="s">
        <v>53</v>
      </c>
      <c r="I59" s="118" t="s">
        <v>53</v>
      </c>
      <c r="J59" s="118" t="s">
        <v>53</v>
      </c>
      <c r="K59" s="118" t="s">
        <v>53</v>
      </c>
      <c r="L59" s="125">
        <v>8</v>
      </c>
      <c r="M59" s="126">
        <v>7</v>
      </c>
      <c r="N59" s="108">
        <v>28</v>
      </c>
      <c r="P59" s="61"/>
    </row>
    <row r="60" spans="1:16" ht="15.75" customHeight="1">
      <c r="A60" s="44" t="s">
        <v>76</v>
      </c>
      <c r="B60" s="113">
        <v>317220</v>
      </c>
      <c r="C60" s="117">
        <v>1</v>
      </c>
      <c r="D60" s="117">
        <v>2</v>
      </c>
      <c r="E60" s="116" t="s">
        <v>53</v>
      </c>
      <c r="F60" s="116" t="s">
        <v>53</v>
      </c>
      <c r="G60" s="118">
        <v>1</v>
      </c>
      <c r="H60" s="118"/>
      <c r="I60" s="118"/>
      <c r="J60" s="118"/>
      <c r="K60" s="118"/>
      <c r="L60" s="125">
        <v>8</v>
      </c>
      <c r="M60" s="126">
        <v>7</v>
      </c>
      <c r="N60" s="108">
        <v>23</v>
      </c>
      <c r="P60" s="61"/>
    </row>
    <row r="61" spans="1:16" ht="15.75" customHeight="1">
      <c r="A61" s="44" t="s">
        <v>77</v>
      </c>
      <c r="B61" s="113">
        <v>317221</v>
      </c>
      <c r="C61" s="117">
        <v>4</v>
      </c>
      <c r="D61" s="117">
        <v>3</v>
      </c>
      <c r="E61" s="116" t="s">
        <v>53</v>
      </c>
      <c r="F61" s="116" t="s">
        <v>53</v>
      </c>
      <c r="G61" s="118">
        <v>1</v>
      </c>
      <c r="H61" s="118"/>
      <c r="I61" s="118"/>
      <c r="J61" s="118"/>
      <c r="K61" s="118"/>
      <c r="L61" s="125">
        <v>8</v>
      </c>
      <c r="M61" s="126">
        <v>7</v>
      </c>
      <c r="N61" s="108">
        <v>14</v>
      </c>
      <c r="P61" s="61"/>
    </row>
    <row r="62" spans="1:16" ht="15.75" customHeight="1">
      <c r="A62" s="44" t="s">
        <v>78</v>
      </c>
      <c r="B62" s="113">
        <v>317222</v>
      </c>
      <c r="C62" s="117">
        <v>1</v>
      </c>
      <c r="D62" s="117" t="s">
        <v>53</v>
      </c>
      <c r="E62" s="116">
        <v>4</v>
      </c>
      <c r="F62" s="116" t="s">
        <v>53</v>
      </c>
      <c r="G62" s="118">
        <v>2</v>
      </c>
      <c r="H62" s="118">
        <v>1</v>
      </c>
      <c r="I62" s="118">
        <v>1</v>
      </c>
      <c r="J62" s="118" t="s">
        <v>53</v>
      </c>
      <c r="K62" s="118" t="s">
        <v>53</v>
      </c>
      <c r="L62" s="125">
        <v>8</v>
      </c>
      <c r="M62" s="126">
        <v>7</v>
      </c>
      <c r="N62" s="108">
        <v>30</v>
      </c>
      <c r="P62" s="61"/>
    </row>
    <row r="63" spans="1:16" ht="15.75" customHeight="1">
      <c r="A63" s="44" t="s">
        <v>79</v>
      </c>
      <c r="B63" s="113">
        <v>317223</v>
      </c>
      <c r="C63" s="117">
        <v>2</v>
      </c>
      <c r="D63" s="117" t="s">
        <v>53</v>
      </c>
      <c r="E63" s="116">
        <v>2</v>
      </c>
      <c r="F63" s="116" t="s">
        <v>53</v>
      </c>
      <c r="G63" s="118" t="s">
        <v>53</v>
      </c>
      <c r="H63" s="118" t="s">
        <v>53</v>
      </c>
      <c r="I63" s="118" t="s">
        <v>53</v>
      </c>
      <c r="J63" s="118" t="s">
        <v>53</v>
      </c>
      <c r="K63" s="118" t="s">
        <v>53</v>
      </c>
      <c r="L63" s="125">
        <v>8</v>
      </c>
      <c r="M63" s="126">
        <v>7</v>
      </c>
      <c r="N63" s="108">
        <v>29</v>
      </c>
      <c r="P63" s="61"/>
    </row>
    <row r="64" spans="1:16" ht="15.75" customHeight="1">
      <c r="A64" s="44" t="s">
        <v>80</v>
      </c>
      <c r="B64" s="113">
        <v>317224</v>
      </c>
      <c r="C64" s="117">
        <v>1</v>
      </c>
      <c r="D64" s="117" t="s">
        <v>53</v>
      </c>
      <c r="E64" s="116">
        <v>4</v>
      </c>
      <c r="F64" s="116">
        <v>3</v>
      </c>
      <c r="G64" s="118">
        <v>6</v>
      </c>
      <c r="H64" s="118" t="s">
        <v>53</v>
      </c>
      <c r="I64" s="118" t="s">
        <v>53</v>
      </c>
      <c r="J64" s="118" t="s">
        <v>53</v>
      </c>
      <c r="K64" s="118" t="s">
        <v>53</v>
      </c>
      <c r="L64" s="125">
        <v>8</v>
      </c>
      <c r="M64" s="126">
        <v>7</v>
      </c>
      <c r="N64" s="108">
        <v>25</v>
      </c>
      <c r="P64" s="61"/>
    </row>
    <row r="65" spans="1:16" ht="15.75" customHeight="1">
      <c r="A65" s="44" t="s">
        <v>81</v>
      </c>
      <c r="B65" s="113">
        <v>317225</v>
      </c>
      <c r="C65" s="117">
        <v>6</v>
      </c>
      <c r="D65" s="117" t="s">
        <v>53</v>
      </c>
      <c r="E65" s="116">
        <v>9</v>
      </c>
      <c r="F65" s="116">
        <v>3</v>
      </c>
      <c r="G65" s="118">
        <v>12</v>
      </c>
      <c r="H65" s="118">
        <v>3</v>
      </c>
      <c r="I65" s="118">
        <v>12</v>
      </c>
      <c r="J65" s="118">
        <v>8</v>
      </c>
      <c r="K65" s="118">
        <v>3</v>
      </c>
      <c r="L65" s="125">
        <v>8</v>
      </c>
      <c r="M65" s="126">
        <v>7</v>
      </c>
      <c r="N65" s="108">
        <v>33</v>
      </c>
      <c r="P65" s="61"/>
    </row>
    <row r="66" spans="1:16" ht="15.75" customHeight="1">
      <c r="A66" s="44" t="s">
        <v>82</v>
      </c>
      <c r="B66" s="113">
        <v>317226</v>
      </c>
      <c r="C66" s="117">
        <v>1</v>
      </c>
      <c r="D66" s="117" t="s">
        <v>53</v>
      </c>
      <c r="E66" s="116">
        <v>1</v>
      </c>
      <c r="F66" s="116" t="s">
        <v>53</v>
      </c>
      <c r="G66" s="118" t="s">
        <v>53</v>
      </c>
      <c r="H66" s="118">
        <v>1</v>
      </c>
      <c r="I66" s="118" t="s">
        <v>53</v>
      </c>
      <c r="J66" s="118" t="s">
        <v>53</v>
      </c>
      <c r="K66" s="118" t="s">
        <v>53</v>
      </c>
      <c r="L66" s="125">
        <v>8</v>
      </c>
      <c r="M66" s="126">
        <v>7</v>
      </c>
      <c r="N66" s="108">
        <v>29</v>
      </c>
      <c r="P66" s="61"/>
    </row>
    <row r="67" spans="1:16" ht="15.75" customHeight="1">
      <c r="A67" s="44" t="s">
        <v>83</v>
      </c>
      <c r="B67" s="113">
        <v>317227</v>
      </c>
      <c r="C67" s="117"/>
      <c r="D67" s="117"/>
      <c r="E67" s="116">
        <v>2</v>
      </c>
      <c r="F67" s="116" t="s">
        <v>53</v>
      </c>
      <c r="G67" s="118">
        <v>1</v>
      </c>
      <c r="H67" s="118">
        <v>1</v>
      </c>
      <c r="I67" s="118" t="s">
        <v>53</v>
      </c>
      <c r="J67" s="118" t="s">
        <v>53</v>
      </c>
      <c r="K67" s="118" t="s">
        <v>53</v>
      </c>
      <c r="L67" s="125">
        <v>8</v>
      </c>
      <c r="M67" s="126">
        <v>7</v>
      </c>
      <c r="N67" s="108">
        <v>31</v>
      </c>
      <c r="P67" s="61"/>
    </row>
    <row r="68" spans="1:16" ht="15.75" customHeight="1">
      <c r="A68" s="44" t="s">
        <v>84</v>
      </c>
      <c r="B68" s="113">
        <v>317228</v>
      </c>
      <c r="C68" s="117">
        <v>2</v>
      </c>
      <c r="D68" s="117" t="s">
        <v>53</v>
      </c>
      <c r="E68" s="116">
        <v>1</v>
      </c>
      <c r="F68" s="116" t="s">
        <v>53</v>
      </c>
      <c r="G68" s="118">
        <v>1</v>
      </c>
      <c r="H68" s="118" t="s">
        <v>53</v>
      </c>
      <c r="I68" s="118" t="s">
        <v>53</v>
      </c>
      <c r="J68" s="118" t="s">
        <v>53</v>
      </c>
      <c r="K68" s="118" t="s">
        <v>53</v>
      </c>
      <c r="L68" s="125">
        <v>8</v>
      </c>
      <c r="M68" s="126">
        <v>7</v>
      </c>
      <c r="N68" s="108">
        <v>20</v>
      </c>
      <c r="P68" s="61"/>
    </row>
    <row r="69" spans="1:16" ht="15.75" customHeight="1">
      <c r="A69" s="44" t="s">
        <v>85</v>
      </c>
      <c r="B69" s="113">
        <v>317229</v>
      </c>
      <c r="C69" s="117">
        <v>3</v>
      </c>
      <c r="D69" s="117" t="s">
        <v>53</v>
      </c>
      <c r="E69" s="116">
        <v>7</v>
      </c>
      <c r="F69" s="116">
        <v>3</v>
      </c>
      <c r="G69" s="118">
        <v>1</v>
      </c>
      <c r="H69" s="118">
        <v>4</v>
      </c>
      <c r="I69" s="118">
        <v>7</v>
      </c>
      <c r="J69" s="118">
        <v>5</v>
      </c>
      <c r="K69" s="118">
        <v>2</v>
      </c>
      <c r="L69" s="125">
        <v>8</v>
      </c>
      <c r="M69" s="126">
        <v>7</v>
      </c>
      <c r="N69" s="108">
        <v>36</v>
      </c>
      <c r="P69" s="61"/>
    </row>
    <row r="70" spans="1:16" ht="15.75" customHeight="1">
      <c r="A70" s="44" t="s">
        <v>86</v>
      </c>
      <c r="B70" s="113">
        <v>317230</v>
      </c>
      <c r="C70" s="117">
        <v>2</v>
      </c>
      <c r="D70" s="117" t="s">
        <v>53</v>
      </c>
      <c r="E70" s="116"/>
      <c r="F70" s="116"/>
      <c r="G70" s="118">
        <v>3</v>
      </c>
      <c r="H70" s="118" t="s">
        <v>53</v>
      </c>
      <c r="I70" s="118" t="s">
        <v>53</v>
      </c>
      <c r="J70" s="118" t="s">
        <v>53</v>
      </c>
      <c r="K70" s="118" t="s">
        <v>53</v>
      </c>
      <c r="L70" s="125">
        <v>8</v>
      </c>
      <c r="M70" s="126">
        <v>7</v>
      </c>
      <c r="N70" s="108">
        <v>32</v>
      </c>
      <c r="P70" s="61"/>
    </row>
    <row r="71" spans="1:16" ht="15.75" customHeight="1">
      <c r="A71" s="44" t="s">
        <v>87</v>
      </c>
      <c r="B71" s="113">
        <v>317231</v>
      </c>
      <c r="C71" s="117">
        <v>5</v>
      </c>
      <c r="D71" s="117" t="s">
        <v>53</v>
      </c>
      <c r="E71" s="116"/>
      <c r="F71" s="116"/>
      <c r="G71" s="118"/>
      <c r="H71" s="118"/>
      <c r="I71" s="118"/>
      <c r="J71" s="118"/>
      <c r="K71" s="118"/>
      <c r="L71" s="125">
        <v>8</v>
      </c>
      <c r="M71" s="126">
        <v>7</v>
      </c>
      <c r="N71" s="108"/>
      <c r="P71" s="61"/>
    </row>
    <row r="72" spans="1:16" ht="15.75" customHeight="1">
      <c r="A72" s="44" t="s">
        <v>88</v>
      </c>
      <c r="B72" s="113">
        <v>317232</v>
      </c>
      <c r="C72" s="117">
        <v>3</v>
      </c>
      <c r="D72" s="117">
        <v>3</v>
      </c>
      <c r="E72" s="116">
        <v>7</v>
      </c>
      <c r="F72" s="116">
        <v>3</v>
      </c>
      <c r="G72" s="118">
        <v>8</v>
      </c>
      <c r="H72" s="118">
        <v>2</v>
      </c>
      <c r="I72" s="118" t="s">
        <v>53</v>
      </c>
      <c r="J72" s="118" t="s">
        <v>53</v>
      </c>
      <c r="K72" s="118" t="s">
        <v>53</v>
      </c>
      <c r="L72" s="125">
        <v>8</v>
      </c>
      <c r="M72" s="126">
        <v>7</v>
      </c>
      <c r="N72" s="108">
        <v>22</v>
      </c>
      <c r="P72" s="61"/>
    </row>
    <row r="73" spans="1:16" ht="15.75" customHeight="1">
      <c r="A73" s="44" t="s">
        <v>89</v>
      </c>
      <c r="B73" s="113">
        <v>317233</v>
      </c>
      <c r="C73" s="117" t="s">
        <v>53</v>
      </c>
      <c r="D73" s="117" t="s">
        <v>53</v>
      </c>
      <c r="E73" s="116">
        <v>4</v>
      </c>
      <c r="F73" s="116">
        <v>1</v>
      </c>
      <c r="G73" s="118">
        <v>6</v>
      </c>
      <c r="H73" s="118">
        <v>3</v>
      </c>
      <c r="I73" s="118" t="s">
        <v>53</v>
      </c>
      <c r="J73" s="118" t="s">
        <v>53</v>
      </c>
      <c r="K73" s="118" t="s">
        <v>53</v>
      </c>
      <c r="L73" s="125">
        <v>8</v>
      </c>
      <c r="M73" s="126">
        <v>7</v>
      </c>
      <c r="N73" s="108">
        <v>37</v>
      </c>
      <c r="P73" s="61"/>
    </row>
    <row r="74" spans="1:16" ht="15.75" customHeight="1">
      <c r="A74" s="58" t="s">
        <v>90</v>
      </c>
      <c r="B74" s="113">
        <v>317234</v>
      </c>
      <c r="C74" s="117">
        <v>3</v>
      </c>
      <c r="D74" s="117" t="s">
        <v>53</v>
      </c>
      <c r="E74" s="116">
        <v>3</v>
      </c>
      <c r="F74" s="116">
        <v>1</v>
      </c>
      <c r="G74" s="118">
        <v>8</v>
      </c>
      <c r="H74" s="118">
        <v>2</v>
      </c>
      <c r="I74" s="118" t="s">
        <v>53</v>
      </c>
      <c r="J74" s="118" t="s">
        <v>53</v>
      </c>
      <c r="K74" s="118" t="s">
        <v>53</v>
      </c>
      <c r="L74" s="125">
        <v>8</v>
      </c>
      <c r="M74" s="126">
        <v>7</v>
      </c>
      <c r="N74" s="108">
        <v>23</v>
      </c>
      <c r="P74" s="61"/>
    </row>
    <row r="75" spans="1:16" ht="15.75" customHeight="1">
      <c r="A75" s="58" t="s">
        <v>91</v>
      </c>
      <c r="B75" s="113">
        <v>317235</v>
      </c>
      <c r="C75" s="117">
        <v>3</v>
      </c>
      <c r="D75" s="117" t="s">
        <v>53</v>
      </c>
      <c r="E75" s="116">
        <v>1</v>
      </c>
      <c r="F75" s="116">
        <v>1</v>
      </c>
      <c r="G75" s="118" t="s">
        <v>53</v>
      </c>
      <c r="H75" s="118" t="s">
        <v>53</v>
      </c>
      <c r="I75" s="118">
        <v>2</v>
      </c>
      <c r="J75" s="118" t="s">
        <v>53</v>
      </c>
      <c r="K75" s="118" t="s">
        <v>53</v>
      </c>
      <c r="L75" s="125">
        <v>8</v>
      </c>
      <c r="M75" s="126">
        <v>7</v>
      </c>
      <c r="N75" s="108">
        <v>24</v>
      </c>
      <c r="P75" s="61"/>
    </row>
    <row r="76" spans="1:16" ht="15.75" customHeight="1">
      <c r="A76" s="58" t="s">
        <v>92</v>
      </c>
      <c r="B76" s="113">
        <v>317236</v>
      </c>
      <c r="C76" s="117">
        <v>2</v>
      </c>
      <c r="D76" s="117">
        <v>2</v>
      </c>
      <c r="E76" s="116">
        <v>4</v>
      </c>
      <c r="F76" s="116">
        <v>3</v>
      </c>
      <c r="G76" s="118">
        <v>3</v>
      </c>
      <c r="H76" s="118">
        <v>1</v>
      </c>
      <c r="I76" s="118" t="s">
        <v>53</v>
      </c>
      <c r="J76" s="118" t="s">
        <v>53</v>
      </c>
      <c r="K76" s="118" t="s">
        <v>53</v>
      </c>
      <c r="L76" s="125">
        <v>8</v>
      </c>
      <c r="M76" s="126">
        <v>7</v>
      </c>
      <c r="N76" s="108">
        <v>35</v>
      </c>
      <c r="P76" s="61"/>
    </row>
    <row r="77" spans="1:16" ht="15.75" customHeight="1">
      <c r="A77" s="58" t="s">
        <v>93</v>
      </c>
      <c r="B77" s="113">
        <v>317237</v>
      </c>
      <c r="C77" s="117" t="s">
        <v>53</v>
      </c>
      <c r="D77" s="117" t="s">
        <v>53</v>
      </c>
      <c r="E77" s="116">
        <v>1</v>
      </c>
      <c r="F77" s="116" t="s">
        <v>53</v>
      </c>
      <c r="G77" s="118">
        <v>2</v>
      </c>
      <c r="H77" s="118" t="s">
        <v>53</v>
      </c>
      <c r="I77" s="118" t="s">
        <v>53</v>
      </c>
      <c r="J77" s="118" t="s">
        <v>53</v>
      </c>
      <c r="K77" s="118" t="s">
        <v>53</v>
      </c>
      <c r="L77" s="125">
        <v>8</v>
      </c>
      <c r="M77" s="126">
        <v>7</v>
      </c>
      <c r="N77" s="108">
        <v>21</v>
      </c>
      <c r="P77" s="61"/>
    </row>
    <row r="78" spans="1:16" ht="15.75" customHeight="1">
      <c r="A78" s="58" t="s">
        <v>94</v>
      </c>
      <c r="B78" s="113">
        <v>317238</v>
      </c>
      <c r="C78" s="117">
        <v>3</v>
      </c>
      <c r="D78" s="117">
        <v>2</v>
      </c>
      <c r="E78" s="116">
        <v>3</v>
      </c>
      <c r="F78" s="116" t="s">
        <v>53</v>
      </c>
      <c r="G78" s="118">
        <v>2</v>
      </c>
      <c r="H78" s="118">
        <v>1</v>
      </c>
      <c r="I78" s="118" t="s">
        <v>53</v>
      </c>
      <c r="J78" s="118" t="s">
        <v>53</v>
      </c>
      <c r="K78" s="118" t="s">
        <v>53</v>
      </c>
      <c r="L78" s="125">
        <v>8</v>
      </c>
      <c r="M78" s="126">
        <v>7</v>
      </c>
      <c r="N78" s="108">
        <v>17</v>
      </c>
      <c r="P78" s="61"/>
    </row>
    <row r="79" spans="1:16" ht="15.75" customHeight="1">
      <c r="A79" s="58" t="s">
        <v>95</v>
      </c>
      <c r="B79" s="113">
        <v>317239</v>
      </c>
      <c r="C79" s="117">
        <v>4</v>
      </c>
      <c r="D79" s="117" t="s">
        <v>53</v>
      </c>
      <c r="E79" s="116">
        <v>1</v>
      </c>
      <c r="F79" s="116" t="s">
        <v>53</v>
      </c>
      <c r="G79" s="118">
        <v>6</v>
      </c>
      <c r="H79" s="118">
        <v>4</v>
      </c>
      <c r="I79" s="118" t="s">
        <v>53</v>
      </c>
      <c r="J79" s="118" t="s">
        <v>53</v>
      </c>
      <c r="K79" s="118" t="s">
        <v>53</v>
      </c>
      <c r="L79" s="125">
        <v>8</v>
      </c>
      <c r="M79" s="126">
        <v>7</v>
      </c>
      <c r="N79" s="108">
        <v>30</v>
      </c>
      <c r="P79" s="61"/>
    </row>
    <row r="80" spans="1:16" ht="15.75" customHeight="1">
      <c r="A80" s="58" t="s">
        <v>96</v>
      </c>
      <c r="B80" s="113">
        <v>317240</v>
      </c>
      <c r="C80" s="117">
        <v>4</v>
      </c>
      <c r="D80" s="117" t="s">
        <v>53</v>
      </c>
      <c r="E80" s="116">
        <v>1</v>
      </c>
      <c r="F80" s="116" t="s">
        <v>53</v>
      </c>
      <c r="G80" s="118" t="s">
        <v>53</v>
      </c>
      <c r="H80" s="118">
        <v>3</v>
      </c>
      <c r="I80" s="118" t="s">
        <v>53</v>
      </c>
      <c r="J80" s="118" t="s">
        <v>53</v>
      </c>
      <c r="K80" s="118" t="s">
        <v>53</v>
      </c>
      <c r="L80" s="125">
        <v>8</v>
      </c>
      <c r="M80" s="126">
        <v>7</v>
      </c>
      <c r="N80" s="108">
        <v>26</v>
      </c>
      <c r="P80" s="61"/>
    </row>
    <row r="81" spans="1:29" ht="15.75" customHeight="1">
      <c r="A81" s="58" t="s">
        <v>97</v>
      </c>
      <c r="B81" s="113">
        <v>317241</v>
      </c>
      <c r="C81" s="117">
        <v>3</v>
      </c>
      <c r="D81" s="117" t="s">
        <v>53</v>
      </c>
      <c r="E81" s="116">
        <v>1</v>
      </c>
      <c r="F81" s="116" t="s">
        <v>53</v>
      </c>
      <c r="G81" s="118">
        <v>3</v>
      </c>
      <c r="H81" s="118">
        <v>3</v>
      </c>
      <c r="I81" s="118" t="s">
        <v>53</v>
      </c>
      <c r="J81" s="118" t="s">
        <v>53</v>
      </c>
      <c r="K81" s="118" t="s">
        <v>53</v>
      </c>
      <c r="L81" s="125">
        <v>8</v>
      </c>
      <c r="M81" s="126">
        <v>7</v>
      </c>
      <c r="N81" s="108">
        <v>30</v>
      </c>
      <c r="P81" s="61"/>
    </row>
    <row r="82" spans="1:29" ht="15.75" customHeight="1">
      <c r="B82" s="114" t="s">
        <v>98</v>
      </c>
      <c r="C82" s="87">
        <f t="shared" ref="C82:N82" si="0">AVERAGE(C12:C81)</f>
        <v>3.5185185185185186</v>
      </c>
      <c r="D82" s="87">
        <f t="shared" si="0"/>
        <v>3.0869565217391304</v>
      </c>
      <c r="E82" s="87">
        <f t="shared" si="0"/>
        <v>3.9629629629629628</v>
      </c>
      <c r="F82" s="87">
        <f t="shared" si="0"/>
        <v>3.0666666666666669</v>
      </c>
      <c r="G82" s="87">
        <f t="shared" si="0"/>
        <v>4.6122448979591839</v>
      </c>
      <c r="H82" s="87">
        <f t="shared" si="0"/>
        <v>2.8461538461538463</v>
      </c>
      <c r="I82" s="87">
        <f t="shared" si="0"/>
        <v>3.9090909090909092</v>
      </c>
      <c r="J82" s="87">
        <f t="shared" si="0"/>
        <v>3.7777777777777777</v>
      </c>
      <c r="K82" s="87">
        <f t="shared" si="0"/>
        <v>2.5499999999999998</v>
      </c>
      <c r="L82" s="87">
        <f t="shared" si="0"/>
        <v>8</v>
      </c>
      <c r="M82" s="87">
        <f t="shared" si="0"/>
        <v>7</v>
      </c>
      <c r="N82" s="87">
        <f t="shared" si="0"/>
        <v>25.072463768115941</v>
      </c>
    </row>
    <row r="83" spans="1:29" ht="30" customHeight="1">
      <c r="B83" s="115" t="s">
        <v>99</v>
      </c>
      <c r="C83" s="79">
        <f t="shared" ref="C83:N83" si="1">VALUE(ROUNDUP(C9*0.45,1))</f>
        <v>4.5</v>
      </c>
      <c r="D83" s="79">
        <f t="shared" si="1"/>
        <v>4.5</v>
      </c>
      <c r="E83" s="79">
        <f t="shared" si="1"/>
        <v>4.5</v>
      </c>
      <c r="F83" s="79">
        <f t="shared" si="1"/>
        <v>4.5</v>
      </c>
      <c r="G83" s="79">
        <f t="shared" si="1"/>
        <v>6.3</v>
      </c>
      <c r="H83" s="79">
        <f t="shared" si="1"/>
        <v>6.3</v>
      </c>
      <c r="I83" s="79">
        <f t="shared" si="1"/>
        <v>6.3</v>
      </c>
      <c r="J83" s="79">
        <f t="shared" si="1"/>
        <v>6.3</v>
      </c>
      <c r="K83" s="79">
        <f t="shared" si="1"/>
        <v>6.3</v>
      </c>
      <c r="L83" s="79">
        <f t="shared" si="1"/>
        <v>3.6</v>
      </c>
      <c r="M83" s="79">
        <f t="shared" si="1"/>
        <v>3.2</v>
      </c>
      <c r="N83" s="79">
        <f t="shared" si="1"/>
        <v>31.5</v>
      </c>
    </row>
    <row r="84" spans="1:29" ht="15.75" customHeight="1">
      <c r="B84" s="61"/>
    </row>
    <row r="85" spans="1:29" ht="15.75" customHeight="1">
      <c r="B85" s="42" t="s">
        <v>100</v>
      </c>
      <c r="C85" s="62">
        <f t="shared" ref="C85:N85" si="2">COUNT(C12:C72)</f>
        <v>47</v>
      </c>
      <c r="D85" s="62">
        <f t="shared" si="2"/>
        <v>21</v>
      </c>
      <c r="E85" s="62">
        <f t="shared" si="2"/>
        <v>45</v>
      </c>
      <c r="F85" s="62">
        <f t="shared" si="2"/>
        <v>26</v>
      </c>
      <c r="G85" s="62">
        <f t="shared" si="2"/>
        <v>42</v>
      </c>
      <c r="H85" s="62">
        <f t="shared" si="2"/>
        <v>19</v>
      </c>
      <c r="I85" s="62">
        <f t="shared" si="2"/>
        <v>21</v>
      </c>
      <c r="J85" s="62">
        <f t="shared" si="2"/>
        <v>18</v>
      </c>
      <c r="K85" s="62">
        <f t="shared" si="2"/>
        <v>20</v>
      </c>
      <c r="L85" s="62">
        <f>COUNT(N12:N72)</f>
        <v>60</v>
      </c>
      <c r="M85" s="62">
        <f t="shared" si="2"/>
        <v>61</v>
      </c>
      <c r="N85" s="62">
        <f t="shared" si="2"/>
        <v>60</v>
      </c>
    </row>
    <row r="86" spans="1:29" ht="15.75" customHeight="1">
      <c r="B86" s="42" t="s">
        <v>101</v>
      </c>
      <c r="C86" s="62">
        <f t="shared" ref="C86:N86" si="3">COUNTIF(C12:C72,"&gt;="&amp;C83)</f>
        <v>16</v>
      </c>
      <c r="D86" s="62">
        <f t="shared" si="3"/>
        <v>4</v>
      </c>
      <c r="E86" s="62">
        <f t="shared" si="3"/>
        <v>20</v>
      </c>
      <c r="F86" s="62">
        <f t="shared" si="3"/>
        <v>5</v>
      </c>
      <c r="G86" s="62">
        <f t="shared" si="3"/>
        <v>11</v>
      </c>
      <c r="H86" s="62">
        <f t="shared" si="3"/>
        <v>1</v>
      </c>
      <c r="I86" s="62">
        <f t="shared" si="3"/>
        <v>3</v>
      </c>
      <c r="J86" s="62">
        <f t="shared" si="3"/>
        <v>3</v>
      </c>
      <c r="K86" s="62">
        <f t="shared" si="3"/>
        <v>0</v>
      </c>
      <c r="L86" s="62">
        <f>COUNTIF(N12:N72,"&gt;="&amp;L83)</f>
        <v>60</v>
      </c>
      <c r="M86" s="62">
        <f t="shared" si="3"/>
        <v>61</v>
      </c>
      <c r="N86" s="62">
        <f t="shared" si="3"/>
        <v>10</v>
      </c>
    </row>
    <row r="87" spans="1:29" ht="15.75" customHeight="1">
      <c r="B87" s="42" t="s">
        <v>102</v>
      </c>
      <c r="C87" s="63">
        <f t="shared" ref="C87:J87" si="4">ROUNDUP((C86*100)/C85,2)</f>
        <v>34.049999999999997</v>
      </c>
      <c r="D87" s="63">
        <f t="shared" si="4"/>
        <v>19.05</v>
      </c>
      <c r="E87" s="63">
        <f t="shared" si="4"/>
        <v>44.449999999999996</v>
      </c>
      <c r="F87" s="63">
        <f t="shared" si="4"/>
        <v>19.240000000000002</v>
      </c>
      <c r="G87" s="63">
        <f t="shared" si="4"/>
        <v>26.200000000000003</v>
      </c>
      <c r="H87" s="63">
        <f t="shared" si="4"/>
        <v>5.27</v>
      </c>
      <c r="I87" s="63">
        <f t="shared" si="4"/>
        <v>14.29</v>
      </c>
      <c r="J87" s="63">
        <f t="shared" si="4"/>
        <v>16.670000000000002</v>
      </c>
      <c r="K87" s="63" t="s">
        <v>103</v>
      </c>
      <c r="L87" s="63">
        <f t="shared" ref="L87:N87" si="5">ROUNDUP((L86*100)/L85,2)</f>
        <v>100</v>
      </c>
      <c r="M87" s="63">
        <f t="shared" si="5"/>
        <v>100</v>
      </c>
      <c r="N87" s="63">
        <f t="shared" si="5"/>
        <v>16.670000000000002</v>
      </c>
      <c r="P87" s="166"/>
      <c r="Q87" s="166"/>
      <c r="R87" s="166"/>
      <c r="S87" s="166"/>
      <c r="T87" s="166"/>
      <c r="U87" s="166"/>
      <c r="V87" s="166"/>
      <c r="W87" s="166"/>
      <c r="X87" s="166"/>
      <c r="Y87" s="166"/>
      <c r="Z87" s="166"/>
      <c r="AA87" s="166"/>
      <c r="AB87" s="166"/>
      <c r="AC87" s="166"/>
    </row>
    <row r="88" spans="1:29" ht="15.75" customHeight="1">
      <c r="B88" s="64" t="s">
        <v>104</v>
      </c>
      <c r="C88" s="63">
        <f t="shared" ref="C88:J88" si="6">IF(C87&gt;=$C92,3,IF(C87&gt;=$C91,(2+(C87-55)/10),IF(C87&gt;=$C90,(1+(C87-45)/10),1)))</f>
        <v>1</v>
      </c>
      <c r="D88" s="63">
        <f t="shared" si="6"/>
        <v>1</v>
      </c>
      <c r="E88" s="63">
        <f t="shared" si="6"/>
        <v>1</v>
      </c>
      <c r="F88" s="63">
        <f t="shared" si="6"/>
        <v>1</v>
      </c>
      <c r="G88" s="63">
        <f t="shared" si="6"/>
        <v>1</v>
      </c>
      <c r="H88" s="63">
        <f t="shared" si="6"/>
        <v>1</v>
      </c>
      <c r="I88" s="63">
        <f t="shared" si="6"/>
        <v>1</v>
      </c>
      <c r="J88" s="63">
        <f t="shared" si="6"/>
        <v>1</v>
      </c>
      <c r="K88" s="63">
        <v>0</v>
      </c>
      <c r="L88" s="63">
        <f t="shared" ref="L88:N88" si="7">IF(L87&gt;=$C92,3,IF(L87&gt;=$C91,(2+(L87-55)/10),IF(L87&gt;=$C90,(1+(L87-45)/10),1)))</f>
        <v>3</v>
      </c>
      <c r="M88" s="63">
        <f t="shared" si="7"/>
        <v>3</v>
      </c>
      <c r="N88" s="63">
        <f t="shared" si="7"/>
        <v>1</v>
      </c>
    </row>
    <row r="89" spans="1:29" ht="15.75" customHeight="1"/>
    <row r="90" spans="1:29" ht="15.75" customHeight="1">
      <c r="B90" s="62" t="s">
        <v>105</v>
      </c>
      <c r="C90" s="65">
        <v>45</v>
      </c>
      <c r="D90" s="66"/>
      <c r="E90" s="66"/>
      <c r="F90" s="66"/>
      <c r="G90" s="66"/>
      <c r="H90" s="153" t="s">
        <v>106</v>
      </c>
      <c r="I90" s="134"/>
      <c r="J90" s="134"/>
      <c r="K90" s="134"/>
      <c r="L90" s="134"/>
      <c r="M90" s="135"/>
      <c r="N90" s="66">
        <v>1</v>
      </c>
    </row>
    <row r="91" spans="1:29" ht="15.75" customHeight="1">
      <c r="B91" s="45" t="s">
        <v>107</v>
      </c>
      <c r="C91" s="67">
        <v>55</v>
      </c>
      <c r="D91" s="68"/>
      <c r="E91" s="68"/>
      <c r="F91" s="68"/>
      <c r="G91" s="68"/>
      <c r="H91" s="153" t="s">
        <v>108</v>
      </c>
      <c r="I91" s="134"/>
      <c r="J91" s="134"/>
      <c r="K91" s="134"/>
      <c r="L91" s="134"/>
      <c r="M91" s="135"/>
      <c r="N91" s="68">
        <v>2</v>
      </c>
    </row>
    <row r="92" spans="1:29" ht="15.75" customHeight="1">
      <c r="B92" s="45" t="s">
        <v>109</v>
      </c>
      <c r="C92" s="67">
        <v>65</v>
      </c>
      <c r="D92" s="68"/>
      <c r="E92" s="68"/>
      <c r="F92" s="68"/>
      <c r="G92" s="68"/>
      <c r="H92" s="153" t="s">
        <v>110</v>
      </c>
      <c r="I92" s="134"/>
      <c r="J92" s="134"/>
      <c r="K92" s="134"/>
      <c r="L92" s="134"/>
      <c r="M92" s="135"/>
      <c r="N92" s="68">
        <v>3</v>
      </c>
    </row>
    <row r="93" spans="1:29" ht="15.75" customHeight="1"/>
    <row r="94" spans="1:29" ht="15.75" customHeight="1">
      <c r="B94" s="170" t="s">
        <v>111</v>
      </c>
      <c r="C94" s="154" t="s">
        <v>112</v>
      </c>
      <c r="D94" s="135"/>
      <c r="E94" s="154" t="s">
        <v>113</v>
      </c>
      <c r="F94" s="135"/>
      <c r="G94" s="154" t="s">
        <v>10</v>
      </c>
      <c r="H94" s="134"/>
      <c r="I94" s="134"/>
      <c r="J94" s="134"/>
      <c r="K94" s="135"/>
      <c r="L94" s="154" t="s">
        <v>114</v>
      </c>
      <c r="M94" s="134"/>
      <c r="N94" s="134"/>
      <c r="O94" s="134"/>
      <c r="P94" s="134"/>
      <c r="Q94" s="135"/>
      <c r="R94" s="154" t="s">
        <v>115</v>
      </c>
      <c r="S94" s="134"/>
      <c r="T94" s="134"/>
      <c r="U94" s="134"/>
      <c r="V94" s="134"/>
      <c r="W94" s="135"/>
    </row>
    <row r="95" spans="1:29" ht="15.75" customHeight="1">
      <c r="B95" s="171"/>
      <c r="C95" s="69" t="s">
        <v>18</v>
      </c>
      <c r="D95" s="69" t="s">
        <v>19</v>
      </c>
      <c r="E95" s="69" t="s">
        <v>20</v>
      </c>
      <c r="F95" s="69" t="s">
        <v>21</v>
      </c>
      <c r="G95" s="69" t="s">
        <v>18</v>
      </c>
      <c r="H95" s="69" t="s">
        <v>19</v>
      </c>
      <c r="I95" s="69" t="s">
        <v>20</v>
      </c>
      <c r="J95" s="69" t="s">
        <v>21</v>
      </c>
      <c r="K95" s="69" t="s">
        <v>22</v>
      </c>
      <c r="L95" s="69" t="s">
        <v>18</v>
      </c>
      <c r="M95" s="69" t="s">
        <v>19</v>
      </c>
      <c r="N95" s="69" t="s">
        <v>20</v>
      </c>
      <c r="O95" s="69" t="s">
        <v>21</v>
      </c>
      <c r="P95" s="69" t="s">
        <v>22</v>
      </c>
      <c r="Q95" s="69" t="s">
        <v>116</v>
      </c>
      <c r="R95" s="69" t="s">
        <v>18</v>
      </c>
      <c r="S95" s="69" t="s">
        <v>19</v>
      </c>
      <c r="T95" s="69" t="s">
        <v>20</v>
      </c>
      <c r="U95" s="69" t="s">
        <v>21</v>
      </c>
      <c r="V95" s="69" t="s">
        <v>22</v>
      </c>
      <c r="W95" s="69" t="s">
        <v>116</v>
      </c>
    </row>
    <row r="96" spans="1:29" ht="15.75" customHeight="1">
      <c r="B96" s="172"/>
      <c r="C96" s="60">
        <f t="shared" ref="C96:K96" si="8">C88</f>
        <v>1</v>
      </c>
      <c r="D96" s="60">
        <f t="shared" si="8"/>
        <v>1</v>
      </c>
      <c r="E96" s="60">
        <f t="shared" si="8"/>
        <v>1</v>
      </c>
      <c r="F96" s="60">
        <f t="shared" si="8"/>
        <v>1</v>
      </c>
      <c r="G96" s="60">
        <f t="shared" si="8"/>
        <v>1</v>
      </c>
      <c r="H96" s="60">
        <f t="shared" si="8"/>
        <v>1</v>
      </c>
      <c r="I96" s="60">
        <f t="shared" si="8"/>
        <v>1</v>
      </c>
      <c r="J96" s="60">
        <f t="shared" si="8"/>
        <v>1</v>
      </c>
      <c r="K96" s="60">
        <f t="shared" si="8"/>
        <v>0</v>
      </c>
      <c r="L96" s="60">
        <f t="shared" ref="L96:Q96" si="9">$M88</f>
        <v>3</v>
      </c>
      <c r="M96" s="60">
        <f t="shared" si="9"/>
        <v>3</v>
      </c>
      <c r="N96" s="60">
        <f t="shared" si="9"/>
        <v>3</v>
      </c>
      <c r="O96" s="60">
        <f t="shared" si="9"/>
        <v>3</v>
      </c>
      <c r="P96" s="60">
        <f t="shared" si="9"/>
        <v>3</v>
      </c>
      <c r="Q96" s="60" t="s">
        <v>279</v>
      </c>
      <c r="R96" s="60">
        <f t="shared" ref="R96:W96" si="10">$N88</f>
        <v>1</v>
      </c>
      <c r="S96" s="60">
        <f t="shared" si="10"/>
        <v>1</v>
      </c>
      <c r="T96" s="60">
        <f t="shared" si="10"/>
        <v>1</v>
      </c>
      <c r="U96" s="60">
        <f t="shared" si="10"/>
        <v>1</v>
      </c>
      <c r="V96" s="60">
        <f t="shared" si="10"/>
        <v>1</v>
      </c>
      <c r="W96" s="60" t="s">
        <v>279</v>
      </c>
    </row>
    <row r="97" spans="1:17" ht="15.75" customHeight="1"/>
    <row r="98" spans="1:17" ht="15.75" customHeight="1">
      <c r="C98" s="133" t="s">
        <v>104</v>
      </c>
      <c r="D98" s="134"/>
      <c r="E98" s="134"/>
      <c r="F98" s="134"/>
      <c r="G98" s="134"/>
      <c r="H98" s="135"/>
      <c r="I98" s="61"/>
      <c r="J98" s="61"/>
      <c r="K98" s="61"/>
      <c r="L98" s="61"/>
    </row>
    <row r="99" spans="1:17" ht="15.75" customHeight="1">
      <c r="C99" s="59" t="s">
        <v>18</v>
      </c>
      <c r="D99" s="69" t="s">
        <v>19</v>
      </c>
      <c r="E99" s="69" t="s">
        <v>20</v>
      </c>
      <c r="F99" s="69" t="s">
        <v>21</v>
      </c>
      <c r="G99" s="155" t="s">
        <v>22</v>
      </c>
      <c r="H99" s="156"/>
    </row>
    <row r="100" spans="1:17" ht="15.75" customHeight="1">
      <c r="A100" s="157" t="s">
        <v>117</v>
      </c>
      <c r="B100" s="135"/>
      <c r="C100" s="60">
        <f>SUMIF($C$95:$X$95,"CO1",$C$96:$X$96)/COUNTIF($C$95:$X$95,"CO1")</f>
        <v>1.5</v>
      </c>
      <c r="D100" s="60">
        <f>SUMIF($C$95:$X$95,"CO2",$C$96:$X$96)/COUNTIF($C$95:$X$95,"CO2")</f>
        <v>1.5</v>
      </c>
      <c r="E100" s="60">
        <f>SUMIF($C$95:$X$95,"CO3",$C$96:$X$96)/COUNTIF($C$95:$X$95,"CO3")</f>
        <v>1.5</v>
      </c>
      <c r="F100" s="60">
        <f>SUMIF($C$95:$X$95,"CO4",$C$96:$X$96)/COUNTIF($C$95:$X$95,"CO4")</f>
        <v>1.5</v>
      </c>
      <c r="G100" s="158">
        <f>SUMIF($C$95:$X$95,"CO5",$C$96:$X$96)/COUNTIF($C$95:$X$95,"CO5")</f>
        <v>1.3333333333333333</v>
      </c>
      <c r="H100" s="156"/>
    </row>
    <row r="101" spans="1:17" ht="15.75" customHeight="1">
      <c r="A101" s="157" t="s">
        <v>118</v>
      </c>
      <c r="B101" s="135"/>
      <c r="C101" s="60">
        <f t="shared" ref="C101:G101" si="11">$N88</f>
        <v>1</v>
      </c>
      <c r="D101" s="60">
        <f t="shared" si="11"/>
        <v>1</v>
      </c>
      <c r="E101" s="60">
        <f t="shared" si="11"/>
        <v>1</v>
      </c>
      <c r="F101" s="60">
        <f t="shared" si="11"/>
        <v>1</v>
      </c>
      <c r="G101" s="158">
        <f t="shared" si="11"/>
        <v>1</v>
      </c>
      <c r="H101" s="156"/>
    </row>
    <row r="102" spans="1:17" ht="45.75" customHeight="1">
      <c r="A102" s="161" t="s">
        <v>119</v>
      </c>
      <c r="B102" s="135"/>
      <c r="C102" s="92">
        <f t="shared" ref="C102:G102" si="12">(0.8*C101+0.2*C100)</f>
        <v>1.1000000000000001</v>
      </c>
      <c r="D102" s="92">
        <f t="shared" si="12"/>
        <v>1.1000000000000001</v>
      </c>
      <c r="E102" s="92">
        <f t="shared" si="12"/>
        <v>1.1000000000000001</v>
      </c>
      <c r="F102" s="92">
        <f t="shared" si="12"/>
        <v>1.1000000000000001</v>
      </c>
      <c r="G102" s="162">
        <f t="shared" si="12"/>
        <v>1.0666666666666667</v>
      </c>
      <c r="H102" s="156"/>
      <c r="K102" s="95"/>
    </row>
    <row r="103" spans="1:17" ht="15.75" customHeight="1"/>
    <row r="104" spans="1:17" ht="15.75" customHeight="1">
      <c r="B104" s="163" t="s">
        <v>120</v>
      </c>
      <c r="C104" s="134"/>
      <c r="D104" s="134"/>
      <c r="E104" s="134"/>
      <c r="F104" s="134"/>
      <c r="G104" s="134"/>
      <c r="H104" s="134"/>
      <c r="I104" s="135"/>
      <c r="J104" s="96">
        <f>AVERAGE(C102:H102)</f>
        <v>1.0933333333333333</v>
      </c>
    </row>
    <row r="105" spans="1:17" ht="15.75" customHeight="1"/>
    <row r="106" spans="1:17" ht="15.75" customHeight="1"/>
    <row r="107" spans="1:17" ht="15.75" customHeight="1"/>
    <row r="108" spans="1:17" ht="15.75" customHeight="1">
      <c r="B108" s="133" t="s">
        <v>121</v>
      </c>
      <c r="C108" s="134"/>
      <c r="D108" s="134"/>
      <c r="E108" s="134"/>
      <c r="F108" s="134"/>
      <c r="G108" s="134"/>
      <c r="H108" s="134"/>
      <c r="I108" s="134"/>
      <c r="J108" s="134"/>
      <c r="K108" s="134"/>
      <c r="L108" s="134"/>
      <c r="M108" s="134"/>
      <c r="N108" s="135"/>
      <c r="O108" s="61"/>
      <c r="P108" s="61"/>
      <c r="Q108" s="61"/>
    </row>
    <row r="109" spans="1:17" ht="15.75" customHeight="1">
      <c r="B109" s="59" t="s">
        <v>122</v>
      </c>
      <c r="C109" s="69" t="s">
        <v>123</v>
      </c>
      <c r="D109" s="69" t="s">
        <v>124</v>
      </c>
      <c r="E109" s="69" t="s">
        <v>125</v>
      </c>
      <c r="F109" s="69" t="s">
        <v>126</v>
      </c>
      <c r="G109" s="69" t="s">
        <v>127</v>
      </c>
      <c r="H109" s="69" t="s">
        <v>128</v>
      </c>
      <c r="I109" s="69" t="s">
        <v>129</v>
      </c>
      <c r="J109" s="69" t="s">
        <v>130</v>
      </c>
      <c r="K109" s="69" t="s">
        <v>131</v>
      </c>
      <c r="L109" s="69" t="s">
        <v>132</v>
      </c>
      <c r="M109" s="69" t="s">
        <v>133</v>
      </c>
      <c r="N109" s="69" t="s">
        <v>134</v>
      </c>
    </row>
    <row r="110" spans="1:17" ht="15.75" customHeight="1">
      <c r="B110" s="45" t="s">
        <v>157</v>
      </c>
      <c r="C110" s="127">
        <v>3</v>
      </c>
      <c r="D110" s="127">
        <v>2</v>
      </c>
      <c r="E110" s="127">
        <v>2</v>
      </c>
      <c r="F110" s="127"/>
      <c r="G110" s="127">
        <v>3</v>
      </c>
      <c r="H110" s="127"/>
      <c r="I110" s="127"/>
      <c r="J110" s="127"/>
      <c r="K110" s="127"/>
      <c r="L110" s="127"/>
      <c r="M110" s="127"/>
      <c r="N110" s="128">
        <v>2</v>
      </c>
    </row>
    <row r="111" spans="1:17" ht="15.75" customHeight="1">
      <c r="B111" s="45" t="s">
        <v>158</v>
      </c>
      <c r="C111" s="127">
        <v>3</v>
      </c>
      <c r="D111" s="127">
        <v>2</v>
      </c>
      <c r="E111" s="127">
        <v>1</v>
      </c>
      <c r="F111" s="127"/>
      <c r="G111" s="127">
        <v>3</v>
      </c>
      <c r="H111" s="127"/>
      <c r="I111" s="127"/>
      <c r="J111" s="127"/>
      <c r="K111" s="127"/>
      <c r="L111" s="127"/>
      <c r="M111" s="127"/>
      <c r="N111" s="128">
        <v>1</v>
      </c>
    </row>
    <row r="112" spans="1:17" ht="15.75" customHeight="1">
      <c r="B112" s="45" t="s">
        <v>159</v>
      </c>
      <c r="C112" s="127">
        <v>3</v>
      </c>
      <c r="D112" s="127">
        <v>2</v>
      </c>
      <c r="E112" s="127">
        <v>3</v>
      </c>
      <c r="F112" s="127">
        <v>2</v>
      </c>
      <c r="G112" s="127">
        <v>3</v>
      </c>
      <c r="H112" s="127"/>
      <c r="I112" s="127"/>
      <c r="J112" s="127"/>
      <c r="K112" s="127">
        <v>1</v>
      </c>
      <c r="L112" s="127">
        <v>2</v>
      </c>
      <c r="M112" s="127"/>
      <c r="N112" s="128">
        <v>1</v>
      </c>
    </row>
    <row r="113" spans="2:16" ht="15.75" customHeight="1">
      <c r="B113" s="45" t="s">
        <v>160</v>
      </c>
      <c r="C113" s="127">
        <v>3</v>
      </c>
      <c r="D113" s="127">
        <v>2</v>
      </c>
      <c r="E113" s="127">
        <v>3</v>
      </c>
      <c r="F113" s="127">
        <v>2</v>
      </c>
      <c r="G113" s="127">
        <v>2</v>
      </c>
      <c r="H113" s="127"/>
      <c r="I113" s="127"/>
      <c r="J113" s="127"/>
      <c r="K113" s="127">
        <v>1</v>
      </c>
      <c r="L113" s="127">
        <v>2</v>
      </c>
      <c r="M113" s="127"/>
      <c r="N113" s="128">
        <v>1</v>
      </c>
    </row>
    <row r="114" spans="2:16" ht="15.75" customHeight="1">
      <c r="B114" s="45" t="s">
        <v>161</v>
      </c>
      <c r="C114" s="127">
        <v>3</v>
      </c>
      <c r="D114" s="127">
        <v>2</v>
      </c>
      <c r="E114" s="127">
        <v>3</v>
      </c>
      <c r="F114" s="127">
        <v>2</v>
      </c>
      <c r="G114" s="127">
        <v>3</v>
      </c>
      <c r="H114" s="127">
        <v>1</v>
      </c>
      <c r="I114" s="127"/>
      <c r="J114" s="127"/>
      <c r="K114" s="127">
        <v>2</v>
      </c>
      <c r="L114" s="127">
        <v>2</v>
      </c>
      <c r="M114" s="127">
        <v>2</v>
      </c>
      <c r="N114" s="128">
        <v>2</v>
      </c>
    </row>
    <row r="115" spans="2:16" ht="15.75" customHeight="1">
      <c r="B115" s="45" t="s">
        <v>162</v>
      </c>
      <c r="C115" s="75">
        <f t="shared" ref="C115:N115" si="13">SUM(C110:C114)/5</f>
        <v>3</v>
      </c>
      <c r="D115" s="75">
        <f t="shared" si="13"/>
        <v>2</v>
      </c>
      <c r="E115" s="75">
        <f t="shared" si="13"/>
        <v>2.4</v>
      </c>
      <c r="F115" s="75">
        <f t="shared" si="13"/>
        <v>1.2</v>
      </c>
      <c r="G115" s="75">
        <f t="shared" si="13"/>
        <v>2.8</v>
      </c>
      <c r="H115" s="75">
        <f t="shared" si="13"/>
        <v>0.2</v>
      </c>
      <c r="I115" s="75">
        <f t="shared" si="13"/>
        <v>0</v>
      </c>
      <c r="J115" s="75">
        <f t="shared" si="13"/>
        <v>0</v>
      </c>
      <c r="K115" s="75">
        <f t="shared" si="13"/>
        <v>0.8</v>
      </c>
      <c r="L115" s="75">
        <f t="shared" si="13"/>
        <v>1.2</v>
      </c>
      <c r="M115" s="75">
        <f t="shared" si="13"/>
        <v>0.4</v>
      </c>
      <c r="N115" s="75">
        <f t="shared" si="13"/>
        <v>1.4</v>
      </c>
    </row>
    <row r="116" spans="2:16" ht="15.75" customHeight="1"/>
    <row r="117" spans="2:16" ht="15.75" customHeight="1">
      <c r="B117" s="133" t="s">
        <v>141</v>
      </c>
      <c r="C117" s="134"/>
      <c r="D117" s="134"/>
      <c r="E117" s="134"/>
      <c r="F117" s="134"/>
      <c r="G117" s="134"/>
      <c r="H117" s="134"/>
      <c r="I117" s="134"/>
      <c r="J117" s="134"/>
      <c r="K117" s="134"/>
      <c r="L117" s="134"/>
      <c r="M117" s="134"/>
      <c r="N117" s="134"/>
      <c r="O117" s="135"/>
      <c r="P117" s="61"/>
    </row>
    <row r="118" spans="2:16" ht="15.75" customHeight="1">
      <c r="B118" s="59" t="s">
        <v>122</v>
      </c>
      <c r="C118" s="69" t="s">
        <v>142</v>
      </c>
      <c r="D118" s="69" t="s">
        <v>123</v>
      </c>
      <c r="E118" s="69" t="s">
        <v>124</v>
      </c>
      <c r="F118" s="69" t="s">
        <v>125</v>
      </c>
      <c r="G118" s="69" t="s">
        <v>126</v>
      </c>
      <c r="H118" s="69" t="s">
        <v>127</v>
      </c>
      <c r="I118" s="69" t="s">
        <v>128</v>
      </c>
      <c r="J118" s="69" t="s">
        <v>129</v>
      </c>
      <c r="K118" s="69" t="s">
        <v>130</v>
      </c>
      <c r="L118" s="69" t="s">
        <v>143</v>
      </c>
      <c r="M118" s="69" t="s">
        <v>132</v>
      </c>
      <c r="N118" s="69" t="s">
        <v>133</v>
      </c>
      <c r="O118" s="69" t="s">
        <v>134</v>
      </c>
    </row>
    <row r="119" spans="2:16" ht="15.75" customHeight="1">
      <c r="B119" s="45" t="s">
        <v>157</v>
      </c>
      <c r="C119" s="92">
        <f>C102</f>
        <v>1.1000000000000001</v>
      </c>
      <c r="D119" s="60">
        <f t="shared" ref="D119:O119" si="14">(C110/3)*$C119</f>
        <v>1.1000000000000001</v>
      </c>
      <c r="E119" s="60">
        <f t="shared" si="14"/>
        <v>0.73333333333333339</v>
      </c>
      <c r="F119" s="60">
        <f t="shared" si="14"/>
        <v>0.73333333333333339</v>
      </c>
      <c r="G119" s="60">
        <f t="shared" si="14"/>
        <v>0</v>
      </c>
      <c r="H119" s="60">
        <f t="shared" si="14"/>
        <v>1.1000000000000001</v>
      </c>
      <c r="I119" s="60">
        <f t="shared" si="14"/>
        <v>0</v>
      </c>
      <c r="J119" s="60">
        <f t="shared" si="14"/>
        <v>0</v>
      </c>
      <c r="K119" s="60">
        <f t="shared" si="14"/>
        <v>0</v>
      </c>
      <c r="L119" s="60">
        <f t="shared" si="14"/>
        <v>0</v>
      </c>
      <c r="M119" s="60">
        <f t="shared" si="14"/>
        <v>0</v>
      </c>
      <c r="N119" s="60">
        <f t="shared" si="14"/>
        <v>0</v>
      </c>
      <c r="O119" s="60">
        <f t="shared" si="14"/>
        <v>0.73333333333333339</v>
      </c>
    </row>
    <row r="120" spans="2:16" ht="15.75" customHeight="1">
      <c r="B120" s="45" t="s">
        <v>158</v>
      </c>
      <c r="C120" s="92">
        <f>D102</f>
        <v>1.1000000000000001</v>
      </c>
      <c r="D120" s="60">
        <f t="shared" ref="D120:E120" si="15">(C111/3)*$C120</f>
        <v>1.1000000000000001</v>
      </c>
      <c r="E120" s="60">
        <f t="shared" si="15"/>
        <v>0.73333333333333339</v>
      </c>
      <c r="F120" s="68">
        <v>1.91</v>
      </c>
      <c r="G120" s="60">
        <f t="shared" ref="G120:O120" si="16">(F111/3)*$C120</f>
        <v>0</v>
      </c>
      <c r="H120" s="60">
        <f t="shared" si="16"/>
        <v>1.1000000000000001</v>
      </c>
      <c r="I120" s="60">
        <f t="shared" si="16"/>
        <v>0</v>
      </c>
      <c r="J120" s="60">
        <f t="shared" si="16"/>
        <v>0</v>
      </c>
      <c r="K120" s="60">
        <f t="shared" si="16"/>
        <v>0</v>
      </c>
      <c r="L120" s="60">
        <f t="shared" si="16"/>
        <v>0</v>
      </c>
      <c r="M120" s="60">
        <f t="shared" si="16"/>
        <v>0</v>
      </c>
      <c r="N120" s="60">
        <f t="shared" si="16"/>
        <v>0</v>
      </c>
      <c r="O120" s="60">
        <f t="shared" si="16"/>
        <v>0.3666666666666667</v>
      </c>
    </row>
    <row r="121" spans="2:16" ht="15.75" customHeight="1">
      <c r="B121" s="45" t="s">
        <v>159</v>
      </c>
      <c r="C121" s="92">
        <f>E102</f>
        <v>1.1000000000000001</v>
      </c>
      <c r="D121" s="60">
        <f t="shared" ref="D121:E121" si="17">(C112/3)*$C121</f>
        <v>1.1000000000000001</v>
      </c>
      <c r="E121" s="60">
        <f t="shared" si="17"/>
        <v>0.73333333333333339</v>
      </c>
      <c r="F121" s="68">
        <v>2.84</v>
      </c>
      <c r="G121" s="60">
        <f t="shared" ref="G121:O121" si="18">(F112/3)*$C121</f>
        <v>0.73333333333333339</v>
      </c>
      <c r="H121" s="60">
        <f t="shared" si="18"/>
        <v>1.1000000000000001</v>
      </c>
      <c r="I121" s="60">
        <f t="shared" si="18"/>
        <v>0</v>
      </c>
      <c r="J121" s="60">
        <f t="shared" si="18"/>
        <v>0</v>
      </c>
      <c r="K121" s="60">
        <f t="shared" si="18"/>
        <v>0</v>
      </c>
      <c r="L121" s="60">
        <f t="shared" si="18"/>
        <v>0.3666666666666667</v>
      </c>
      <c r="M121" s="60">
        <f t="shared" si="18"/>
        <v>0.73333333333333339</v>
      </c>
      <c r="N121" s="60">
        <f t="shared" si="18"/>
        <v>0</v>
      </c>
      <c r="O121" s="60">
        <f t="shared" si="18"/>
        <v>0.3666666666666667</v>
      </c>
    </row>
    <row r="122" spans="2:16" ht="15.75" customHeight="1">
      <c r="B122" s="45" t="s">
        <v>160</v>
      </c>
      <c r="C122" s="92">
        <f>F102</f>
        <v>1.1000000000000001</v>
      </c>
      <c r="D122" s="60">
        <f t="shared" ref="D122:E122" si="19">(C113/3)*$C122</f>
        <v>1.1000000000000001</v>
      </c>
      <c r="E122" s="60">
        <f t="shared" si="19"/>
        <v>0.73333333333333339</v>
      </c>
      <c r="F122" s="68">
        <v>1.94</v>
      </c>
      <c r="G122" s="60">
        <f t="shared" ref="G122:O122" si="20">(F113/3)*$C122</f>
        <v>0.73333333333333339</v>
      </c>
      <c r="H122" s="60">
        <f t="shared" si="20"/>
        <v>0.73333333333333339</v>
      </c>
      <c r="I122" s="60">
        <f t="shared" si="20"/>
        <v>0</v>
      </c>
      <c r="J122" s="60">
        <f t="shared" si="20"/>
        <v>0</v>
      </c>
      <c r="K122" s="60">
        <f t="shared" si="20"/>
        <v>0</v>
      </c>
      <c r="L122" s="60">
        <f t="shared" si="20"/>
        <v>0.3666666666666667</v>
      </c>
      <c r="M122" s="60">
        <f t="shared" si="20"/>
        <v>0.73333333333333339</v>
      </c>
      <c r="N122" s="60">
        <f t="shared" si="20"/>
        <v>0</v>
      </c>
      <c r="O122" s="60">
        <f t="shared" si="20"/>
        <v>0.3666666666666667</v>
      </c>
    </row>
    <row r="123" spans="2:16" ht="15.75" customHeight="1">
      <c r="B123" s="45" t="s">
        <v>161</v>
      </c>
      <c r="C123" s="92">
        <f>G102</f>
        <v>1.0666666666666667</v>
      </c>
      <c r="D123" s="60">
        <f t="shared" ref="D123:E123" si="21">(C114/3)*$C123</f>
        <v>1.0666666666666667</v>
      </c>
      <c r="E123" s="60">
        <f t="shared" si="21"/>
        <v>0.71111111111111103</v>
      </c>
      <c r="F123" s="68">
        <v>2.87</v>
      </c>
      <c r="G123" s="60">
        <f t="shared" ref="G123:O123" si="22">(F114/3)*$C123</f>
        <v>0.71111111111111103</v>
      </c>
      <c r="H123" s="60">
        <f t="shared" si="22"/>
        <v>1.0666666666666667</v>
      </c>
      <c r="I123" s="60">
        <f t="shared" si="22"/>
        <v>0.35555555555555551</v>
      </c>
      <c r="J123" s="60">
        <f t="shared" si="22"/>
        <v>0</v>
      </c>
      <c r="K123" s="60">
        <f t="shared" si="22"/>
        <v>0</v>
      </c>
      <c r="L123" s="60">
        <f t="shared" si="22"/>
        <v>0.71111111111111103</v>
      </c>
      <c r="M123" s="60">
        <f t="shared" si="22"/>
        <v>0.71111111111111103</v>
      </c>
      <c r="N123" s="60">
        <f t="shared" si="22"/>
        <v>0.71111111111111103</v>
      </c>
      <c r="O123" s="60">
        <f t="shared" si="22"/>
        <v>0.71111111111111103</v>
      </c>
    </row>
    <row r="124" spans="2:16" ht="15.75" customHeight="1">
      <c r="B124" s="45" t="s">
        <v>162</v>
      </c>
      <c r="C124" s="93" t="s">
        <v>144</v>
      </c>
      <c r="D124" s="77">
        <f t="shared" ref="D124:O124" si="23">AVERAGE(D119:D123)</f>
        <v>1.0933333333333333</v>
      </c>
      <c r="E124" s="77">
        <f t="shared" si="23"/>
        <v>0.72888888888888892</v>
      </c>
      <c r="F124" s="77">
        <f t="shared" si="23"/>
        <v>2.0586666666666664</v>
      </c>
      <c r="G124" s="77">
        <f t="shared" si="23"/>
        <v>0.43555555555555558</v>
      </c>
      <c r="H124" s="77">
        <f t="shared" si="23"/>
        <v>1.02</v>
      </c>
      <c r="I124" s="77">
        <f t="shared" si="23"/>
        <v>7.1111111111111097E-2</v>
      </c>
      <c r="J124" s="77">
        <f t="shared" si="23"/>
        <v>0</v>
      </c>
      <c r="K124" s="77">
        <f t="shared" si="23"/>
        <v>0</v>
      </c>
      <c r="L124" s="77">
        <f t="shared" si="23"/>
        <v>0.28888888888888886</v>
      </c>
      <c r="M124" s="77">
        <f t="shared" si="23"/>
        <v>0.43555555555555558</v>
      </c>
      <c r="N124" s="77">
        <f t="shared" si="23"/>
        <v>0.14222222222222219</v>
      </c>
      <c r="O124" s="77">
        <f t="shared" si="23"/>
        <v>0.50888888888888884</v>
      </c>
    </row>
    <row r="125" spans="2:16" ht="15.75" customHeight="1"/>
    <row r="126" spans="2:16" ht="15.75" customHeight="1">
      <c r="B126" s="133" t="s">
        <v>145</v>
      </c>
      <c r="C126" s="134"/>
      <c r="D126" s="135"/>
      <c r="E126" s="61"/>
      <c r="F126" s="61"/>
      <c r="G126" s="61"/>
      <c r="H126" s="159" t="s">
        <v>146</v>
      </c>
      <c r="I126" s="159"/>
      <c r="J126" s="159"/>
      <c r="K126" s="159"/>
      <c r="L126" s="159"/>
      <c r="M126" s="159"/>
      <c r="N126" s="61"/>
      <c r="O126" s="61"/>
    </row>
    <row r="127" spans="2:16" ht="15.75" customHeight="1">
      <c r="B127" s="45" t="s">
        <v>122</v>
      </c>
      <c r="C127" s="68" t="s">
        <v>147</v>
      </c>
      <c r="D127" s="68" t="s">
        <v>148</v>
      </c>
      <c r="H127" s="160" t="s">
        <v>122</v>
      </c>
      <c r="I127" s="160"/>
      <c r="J127" s="160"/>
      <c r="K127" s="160"/>
      <c r="L127" s="79" t="s">
        <v>147</v>
      </c>
      <c r="M127" s="79" t="s">
        <v>148</v>
      </c>
    </row>
    <row r="128" spans="2:16" ht="15.75" customHeight="1">
      <c r="B128" s="45" t="s">
        <v>157</v>
      </c>
      <c r="C128" s="129">
        <v>3</v>
      </c>
      <c r="D128" s="129">
        <v>3</v>
      </c>
      <c r="H128" s="160" t="s">
        <v>157</v>
      </c>
      <c r="I128" s="160"/>
      <c r="J128" s="160"/>
      <c r="K128" s="160"/>
      <c r="L128" s="87">
        <f t="shared" ref="L128:M128" si="24">C128/3*$C119</f>
        <v>1.1000000000000001</v>
      </c>
      <c r="M128" s="87">
        <f t="shared" si="24"/>
        <v>1.1000000000000001</v>
      </c>
    </row>
    <row r="129" spans="2:14" ht="15.75" customHeight="1">
      <c r="B129" s="45" t="s">
        <v>158</v>
      </c>
      <c r="C129" s="129">
        <v>2</v>
      </c>
      <c r="D129" s="129">
        <v>3</v>
      </c>
      <c r="H129" s="160" t="s">
        <v>158</v>
      </c>
      <c r="I129" s="160"/>
      <c r="J129" s="160"/>
      <c r="K129" s="160"/>
      <c r="L129" s="87">
        <f t="shared" ref="L129:M129" si="25">C129/3*$C120</f>
        <v>0.73333333333333339</v>
      </c>
      <c r="M129" s="87">
        <f t="shared" si="25"/>
        <v>1.1000000000000001</v>
      </c>
    </row>
    <row r="130" spans="2:14" ht="15.75" customHeight="1">
      <c r="B130" s="45" t="s">
        <v>159</v>
      </c>
      <c r="C130" s="129">
        <v>3</v>
      </c>
      <c r="D130" s="129">
        <v>2</v>
      </c>
      <c r="H130" s="160" t="s">
        <v>159</v>
      </c>
      <c r="I130" s="160"/>
      <c r="J130" s="160"/>
      <c r="K130" s="160"/>
      <c r="L130" s="87">
        <f t="shared" ref="L130:M130" si="26">C130/3*$C121</f>
        <v>1.1000000000000001</v>
      </c>
      <c r="M130" s="87">
        <f t="shared" si="26"/>
        <v>0.73333333333333339</v>
      </c>
    </row>
    <row r="131" spans="2:14" ht="15.75" customHeight="1">
      <c r="B131" s="45" t="s">
        <v>160</v>
      </c>
      <c r="C131" s="129">
        <v>3</v>
      </c>
      <c r="D131" s="129">
        <v>2</v>
      </c>
      <c r="H131" s="160" t="s">
        <v>160</v>
      </c>
      <c r="I131" s="160"/>
      <c r="J131" s="160"/>
      <c r="K131" s="160"/>
      <c r="L131" s="87">
        <f t="shared" ref="L131:M131" si="27">C131/3*$C122</f>
        <v>1.1000000000000001</v>
      </c>
      <c r="M131" s="87">
        <f t="shared" si="27"/>
        <v>0.73333333333333339</v>
      </c>
    </row>
    <row r="132" spans="2:14" ht="15.75" customHeight="1">
      <c r="B132" s="45" t="s">
        <v>161</v>
      </c>
      <c r="C132" s="129">
        <v>3</v>
      </c>
      <c r="D132" s="129">
        <v>3</v>
      </c>
      <c r="H132" s="160" t="s">
        <v>161</v>
      </c>
      <c r="I132" s="160"/>
      <c r="J132" s="160"/>
      <c r="K132" s="160"/>
      <c r="L132" s="87">
        <f t="shared" ref="L132:M132" si="28">C132/3*$C123</f>
        <v>1.0666666666666667</v>
      </c>
      <c r="M132" s="87">
        <f t="shared" si="28"/>
        <v>1.0666666666666667</v>
      </c>
    </row>
    <row r="133" spans="2:14" ht="15.75" customHeight="1">
      <c r="B133" s="45" t="s">
        <v>162</v>
      </c>
      <c r="C133" s="75">
        <f t="shared" ref="C133:D133" si="29">SUM(C128:C132)/5</f>
        <v>2.8</v>
      </c>
      <c r="D133" s="75">
        <f t="shared" si="29"/>
        <v>2.6</v>
      </c>
      <c r="F133" s="61"/>
      <c r="H133" s="160" t="s">
        <v>162</v>
      </c>
      <c r="I133" s="160"/>
      <c r="J133" s="160"/>
      <c r="K133" s="160"/>
      <c r="L133" s="88">
        <f t="shared" ref="L133:M133" si="30">SUM(L128:L132)/5</f>
        <v>1.02</v>
      </c>
      <c r="M133" s="88">
        <f t="shared" si="30"/>
        <v>0.94666666666666666</v>
      </c>
    </row>
    <row r="134" spans="2:14" ht="15.75" customHeight="1">
      <c r="C134" s="86"/>
      <c r="D134" s="86"/>
      <c r="F134" s="61"/>
      <c r="J134" s="97"/>
      <c r="K134" s="90"/>
      <c r="L134" s="91"/>
      <c r="M134" s="91"/>
    </row>
    <row r="135" spans="2:14" ht="15.75" customHeight="1">
      <c r="C135" s="86"/>
      <c r="D135" s="86"/>
      <c r="F135" s="61"/>
      <c r="J135" s="97"/>
      <c r="K135" s="90"/>
      <c r="L135" s="91"/>
      <c r="M135" s="91"/>
    </row>
    <row r="136" spans="2:14" ht="15.75" customHeight="1">
      <c r="D136" s="61"/>
      <c r="E136" s="61"/>
      <c r="F136" s="61"/>
      <c r="G136" s="61"/>
      <c r="L136" s="61"/>
    </row>
    <row r="137" spans="2:14" ht="15.75" customHeight="1">
      <c r="K137" s="165"/>
      <c r="L137" s="166"/>
      <c r="M137" s="166"/>
      <c r="N137" s="166"/>
    </row>
    <row r="138" spans="2:14" ht="15.75" customHeight="1">
      <c r="K138" s="165"/>
      <c r="L138" s="166"/>
      <c r="M138" s="166"/>
      <c r="N138" s="166"/>
    </row>
    <row r="139" spans="2:14" ht="15.75" customHeight="1"/>
    <row r="140" spans="2:14" ht="15.75" customHeight="1"/>
    <row r="141" spans="2:14" ht="15.75" customHeight="1"/>
    <row r="142" spans="2:14" ht="15.75" customHeight="1"/>
    <row r="143" spans="2:14" ht="15.75" customHeight="1"/>
    <row r="144" spans="2:14" ht="15.75" customHeight="1"/>
    <row r="145" spans="2:12" ht="15.75" customHeight="1"/>
    <row r="146" spans="2:12" ht="15.75" customHeight="1"/>
    <row r="147" spans="2:12" ht="15.75" customHeight="1"/>
    <row r="148" spans="2:12" ht="15.75" customHeight="1"/>
    <row r="149" spans="2:12" ht="15.75" customHeight="1"/>
    <row r="150" spans="2:12" ht="15.75" customHeight="1"/>
    <row r="151" spans="2:12" ht="15.75" customHeight="1"/>
    <row r="152" spans="2:12" ht="15.75" customHeight="1">
      <c r="B152" s="61"/>
      <c r="C152" s="61"/>
      <c r="D152" s="61"/>
      <c r="E152" s="61"/>
      <c r="F152" s="61"/>
      <c r="G152" s="61"/>
      <c r="H152" s="61"/>
      <c r="I152" s="61"/>
      <c r="J152" s="61"/>
      <c r="K152" s="61"/>
      <c r="L152" s="61"/>
    </row>
    <row r="153" spans="2:12" ht="15.75" customHeight="1"/>
    <row r="154" spans="2:12" ht="15.75" customHeight="1"/>
    <row r="155" spans="2:12" ht="15.75" customHeight="1"/>
    <row r="156" spans="2:12" ht="15.75" customHeight="1"/>
    <row r="157" spans="2:12" ht="15.75" customHeight="1"/>
    <row r="158" spans="2:12" ht="15.75" customHeight="1"/>
    <row r="159" spans="2:12" ht="15.75" customHeight="1"/>
    <row r="160" spans="2:12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mergeCells count="48">
    <mergeCell ref="K138:N138"/>
    <mergeCell ref="B6:B8"/>
    <mergeCell ref="B94:B96"/>
    <mergeCell ref="L6:L8"/>
    <mergeCell ref="M6:M8"/>
    <mergeCell ref="N6:N8"/>
    <mergeCell ref="H130:K130"/>
    <mergeCell ref="H131:K131"/>
    <mergeCell ref="H132:K132"/>
    <mergeCell ref="H133:K133"/>
    <mergeCell ref="K137:N137"/>
    <mergeCell ref="B126:D126"/>
    <mergeCell ref="H126:M126"/>
    <mergeCell ref="H127:K127"/>
    <mergeCell ref="H128:K128"/>
    <mergeCell ref="H129:K129"/>
    <mergeCell ref="A102:B102"/>
    <mergeCell ref="G102:H102"/>
    <mergeCell ref="B104:I104"/>
    <mergeCell ref="B108:N108"/>
    <mergeCell ref="B117:O117"/>
    <mergeCell ref="C98:H98"/>
    <mergeCell ref="G99:H99"/>
    <mergeCell ref="A100:B100"/>
    <mergeCell ref="G100:H100"/>
    <mergeCell ref="A101:B101"/>
    <mergeCell ref="G101:H101"/>
    <mergeCell ref="C94:D94"/>
    <mergeCell ref="E94:F94"/>
    <mergeCell ref="G94:K94"/>
    <mergeCell ref="L94:Q94"/>
    <mergeCell ref="R94:W94"/>
    <mergeCell ref="C11:N11"/>
    <mergeCell ref="P87:AC87"/>
    <mergeCell ref="H90:M90"/>
    <mergeCell ref="H91:M91"/>
    <mergeCell ref="H92:M92"/>
    <mergeCell ref="C6:D6"/>
    <mergeCell ref="E6:F6"/>
    <mergeCell ref="G6:K6"/>
    <mergeCell ref="C7:D7"/>
    <mergeCell ref="E7:F7"/>
    <mergeCell ref="G7:K7"/>
    <mergeCell ref="B1:N1"/>
    <mergeCell ref="B2:N2"/>
    <mergeCell ref="B3:N3"/>
    <mergeCell ref="B4:N4"/>
    <mergeCell ref="B5:N5"/>
  </mergeCells>
  <printOptions horizontalCentered="1" verticalCentered="1"/>
  <pageMargins left="0.23622047244094499" right="0.23622047244094499" top="0.74803149606299202" bottom="0.74803149606299202" header="0" footer="0"/>
  <pageSetup paperSize="9" orientation="landscape"/>
  <rowBreaks count="2" manualBreakCount="2">
    <brk id="32" man="1"/>
    <brk id="6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C993"/>
  <sheetViews>
    <sheetView topLeftCell="A79" workbookViewId="0">
      <selection activeCell="W96" sqref="W96"/>
    </sheetView>
  </sheetViews>
  <sheetFormatPr defaultColWidth="12.5703125" defaultRowHeight="15" customHeight="1"/>
  <cols>
    <col min="1" max="1" width="6.7109375" style="33" customWidth="1"/>
    <col min="2" max="2" width="23.140625" style="33" customWidth="1"/>
    <col min="3" max="23" width="6.7109375" style="33" customWidth="1"/>
    <col min="24" max="16384" width="12.5703125" style="33"/>
  </cols>
  <sheetData>
    <row r="1" spans="1:16" ht="28.5" customHeight="1">
      <c r="B1" s="130" t="s">
        <v>0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2"/>
    </row>
    <row r="2" spans="1:16" ht="15.75" customHeight="1">
      <c r="B2" s="133" t="s">
        <v>1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5"/>
    </row>
    <row r="3" spans="1:16" ht="15.75" customHeight="1">
      <c r="B3" s="133" t="s">
        <v>2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5"/>
    </row>
    <row r="4" spans="1:16" ht="15.75" customHeight="1">
      <c r="B4" s="185" t="s">
        <v>163</v>
      </c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5"/>
    </row>
    <row r="5" spans="1:16" ht="15.75" customHeight="1">
      <c r="B5" s="136" t="s">
        <v>3</v>
      </c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5"/>
    </row>
    <row r="6" spans="1:16" ht="15.75" customHeight="1">
      <c r="B6" s="167" t="s">
        <v>4</v>
      </c>
      <c r="C6" s="137">
        <v>20</v>
      </c>
      <c r="D6" s="138"/>
      <c r="E6" s="139">
        <v>20</v>
      </c>
      <c r="F6" s="140"/>
      <c r="G6" s="141">
        <v>70</v>
      </c>
      <c r="H6" s="142"/>
      <c r="I6" s="142"/>
      <c r="J6" s="142"/>
      <c r="K6" s="142"/>
      <c r="L6" s="173" t="s">
        <v>5</v>
      </c>
      <c r="M6" s="176" t="s">
        <v>6</v>
      </c>
      <c r="N6" s="179" t="s">
        <v>7</v>
      </c>
    </row>
    <row r="7" spans="1:16" ht="15.75" customHeight="1">
      <c r="B7" s="168"/>
      <c r="C7" s="143" t="s">
        <v>8</v>
      </c>
      <c r="D7" s="144"/>
      <c r="E7" s="145" t="s">
        <v>9</v>
      </c>
      <c r="F7" s="146"/>
      <c r="G7" s="147" t="s">
        <v>10</v>
      </c>
      <c r="H7" s="148"/>
      <c r="I7" s="148"/>
      <c r="J7" s="148"/>
      <c r="K7" s="149"/>
      <c r="L7" s="174"/>
      <c r="M7" s="177"/>
      <c r="N7" s="180"/>
    </row>
    <row r="8" spans="1:16" ht="39" customHeight="1">
      <c r="B8" s="169"/>
      <c r="C8" s="34" t="s">
        <v>11</v>
      </c>
      <c r="D8" s="34" t="s">
        <v>12</v>
      </c>
      <c r="E8" s="35" t="s">
        <v>11</v>
      </c>
      <c r="F8" s="35" t="s">
        <v>12</v>
      </c>
      <c r="G8" s="36" t="s">
        <v>11</v>
      </c>
      <c r="H8" s="36" t="s">
        <v>12</v>
      </c>
      <c r="I8" s="36" t="s">
        <v>13</v>
      </c>
      <c r="J8" s="36" t="s">
        <v>14</v>
      </c>
      <c r="K8" s="36" t="s">
        <v>15</v>
      </c>
      <c r="L8" s="175"/>
      <c r="M8" s="178"/>
      <c r="N8" s="181"/>
    </row>
    <row r="9" spans="1:16" ht="15.75" customHeight="1">
      <c r="B9" s="37" t="s">
        <v>16</v>
      </c>
      <c r="C9" s="38">
        <v>10</v>
      </c>
      <c r="D9" s="39">
        <v>10</v>
      </c>
      <c r="E9" s="40">
        <v>10</v>
      </c>
      <c r="F9" s="40">
        <v>10</v>
      </c>
      <c r="G9" s="41">
        <v>14</v>
      </c>
      <c r="H9" s="41">
        <v>14</v>
      </c>
      <c r="I9" s="41">
        <v>14</v>
      </c>
      <c r="J9" s="41">
        <v>14</v>
      </c>
      <c r="K9" s="41">
        <v>14</v>
      </c>
      <c r="L9" s="47">
        <v>8</v>
      </c>
      <c r="M9" s="48">
        <v>7</v>
      </c>
      <c r="N9" s="49">
        <v>70</v>
      </c>
    </row>
    <row r="10" spans="1:16" ht="65.099999999999994" customHeight="1">
      <c r="B10" s="37" t="s">
        <v>17</v>
      </c>
      <c r="C10" s="38" t="s">
        <v>18</v>
      </c>
      <c r="D10" s="39" t="s">
        <v>19</v>
      </c>
      <c r="E10" s="40" t="s">
        <v>20</v>
      </c>
      <c r="F10" s="40" t="s">
        <v>21</v>
      </c>
      <c r="G10" s="41" t="s">
        <v>18</v>
      </c>
      <c r="H10" s="41" t="s">
        <v>19</v>
      </c>
      <c r="I10" s="41" t="s">
        <v>20</v>
      </c>
      <c r="J10" s="41" t="s">
        <v>21</v>
      </c>
      <c r="K10" s="41" t="s">
        <v>22</v>
      </c>
      <c r="L10" s="50" t="s">
        <v>23</v>
      </c>
      <c r="M10" s="51" t="s">
        <v>23</v>
      </c>
      <c r="N10" s="52" t="s">
        <v>23</v>
      </c>
    </row>
    <row r="11" spans="1:16" ht="24.75" customHeight="1">
      <c r="A11" s="42" t="s">
        <v>24</v>
      </c>
      <c r="B11" s="43" t="s">
        <v>25</v>
      </c>
      <c r="C11" s="150" t="s">
        <v>26</v>
      </c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2"/>
    </row>
    <row r="12" spans="1:16" ht="15.75" customHeight="1">
      <c r="A12" s="44" t="s">
        <v>27</v>
      </c>
      <c r="B12" s="113">
        <v>317172</v>
      </c>
      <c r="C12" s="119">
        <v>7</v>
      </c>
      <c r="D12" s="119">
        <v>4</v>
      </c>
      <c r="E12" s="123"/>
      <c r="F12" s="123"/>
      <c r="G12" s="121">
        <v>12</v>
      </c>
      <c r="H12" s="121">
        <v>2</v>
      </c>
      <c r="I12" s="121">
        <v>1</v>
      </c>
      <c r="J12" s="121">
        <v>6</v>
      </c>
      <c r="K12" s="121" t="s">
        <v>53</v>
      </c>
      <c r="L12" s="125">
        <v>8</v>
      </c>
      <c r="M12" s="126">
        <v>7</v>
      </c>
      <c r="N12" s="108">
        <v>34</v>
      </c>
      <c r="P12" s="55"/>
    </row>
    <row r="13" spans="1:16" ht="15.75" customHeight="1">
      <c r="A13" s="44" t="s">
        <v>28</v>
      </c>
      <c r="B13" s="113">
        <v>317173</v>
      </c>
      <c r="C13" s="119">
        <v>9</v>
      </c>
      <c r="D13" s="119">
        <v>6</v>
      </c>
      <c r="E13" s="123" t="s">
        <v>53</v>
      </c>
      <c r="F13" s="123">
        <v>4</v>
      </c>
      <c r="G13" s="121"/>
      <c r="H13" s="121"/>
      <c r="I13" s="121"/>
      <c r="J13" s="121"/>
      <c r="K13" s="121"/>
      <c r="L13" s="125">
        <v>8</v>
      </c>
      <c r="M13" s="126">
        <v>7</v>
      </c>
      <c r="N13" s="108">
        <v>37</v>
      </c>
      <c r="P13" s="55"/>
    </row>
    <row r="14" spans="1:16" ht="15.75" customHeight="1">
      <c r="A14" s="44" t="s">
        <v>29</v>
      </c>
      <c r="B14" s="113">
        <v>317174</v>
      </c>
      <c r="C14" s="119">
        <v>7</v>
      </c>
      <c r="D14" s="119">
        <v>1</v>
      </c>
      <c r="E14" s="123">
        <v>3</v>
      </c>
      <c r="F14" s="123">
        <v>8</v>
      </c>
      <c r="G14" s="121">
        <v>12</v>
      </c>
      <c r="H14" s="121">
        <v>11</v>
      </c>
      <c r="I14" s="121">
        <v>5</v>
      </c>
      <c r="J14" s="121" t="s">
        <v>53</v>
      </c>
      <c r="K14" s="121" t="s">
        <v>53</v>
      </c>
      <c r="L14" s="125">
        <v>8</v>
      </c>
      <c r="M14" s="126">
        <v>7</v>
      </c>
      <c r="N14" s="108">
        <v>47</v>
      </c>
      <c r="P14" s="55"/>
    </row>
    <row r="15" spans="1:16" ht="15.75" customHeight="1">
      <c r="A15" s="44" t="s">
        <v>30</v>
      </c>
      <c r="B15" s="113">
        <v>317175</v>
      </c>
      <c r="C15" s="119">
        <v>4</v>
      </c>
      <c r="D15" s="119">
        <v>5</v>
      </c>
      <c r="E15" s="123"/>
      <c r="F15" s="123"/>
      <c r="G15" s="121">
        <v>4</v>
      </c>
      <c r="H15" s="121">
        <v>3</v>
      </c>
      <c r="I15" s="121" t="s">
        <v>53</v>
      </c>
      <c r="J15" s="121">
        <v>8</v>
      </c>
      <c r="K15" s="121">
        <v>6</v>
      </c>
      <c r="L15" s="125">
        <v>8</v>
      </c>
      <c r="M15" s="126">
        <v>7</v>
      </c>
      <c r="N15" s="108">
        <v>54</v>
      </c>
      <c r="P15" s="55"/>
    </row>
    <row r="16" spans="1:16" ht="15.75" customHeight="1">
      <c r="A16" s="44" t="s">
        <v>31</v>
      </c>
      <c r="B16" s="113">
        <v>317176</v>
      </c>
      <c r="C16" s="119">
        <v>5</v>
      </c>
      <c r="D16" s="119">
        <v>4</v>
      </c>
      <c r="E16" s="123"/>
      <c r="F16" s="123"/>
      <c r="G16" s="121" t="s">
        <v>53</v>
      </c>
      <c r="H16" s="121">
        <v>5</v>
      </c>
      <c r="I16" s="121" t="s">
        <v>53</v>
      </c>
      <c r="J16" s="121">
        <v>6</v>
      </c>
      <c r="K16" s="121">
        <v>4</v>
      </c>
      <c r="L16" s="125">
        <v>8</v>
      </c>
      <c r="M16" s="126">
        <v>7</v>
      </c>
      <c r="N16" s="108">
        <v>32</v>
      </c>
      <c r="P16" s="55"/>
    </row>
    <row r="17" spans="1:16" ht="15.75" customHeight="1">
      <c r="A17" s="44" t="s">
        <v>32</v>
      </c>
      <c r="B17" s="113">
        <v>317177</v>
      </c>
      <c r="C17" s="119">
        <v>6</v>
      </c>
      <c r="D17" s="119">
        <v>8</v>
      </c>
      <c r="E17" s="123" t="s">
        <v>53</v>
      </c>
      <c r="F17" s="123">
        <v>4</v>
      </c>
      <c r="G17" s="121">
        <v>3</v>
      </c>
      <c r="H17" s="121">
        <v>2</v>
      </c>
      <c r="I17" s="121">
        <v>4</v>
      </c>
      <c r="J17" s="121" t="s">
        <v>53</v>
      </c>
      <c r="K17" s="121">
        <v>2</v>
      </c>
      <c r="L17" s="125">
        <v>8</v>
      </c>
      <c r="M17" s="126">
        <v>7</v>
      </c>
      <c r="N17" s="108">
        <v>43</v>
      </c>
      <c r="P17" s="55"/>
    </row>
    <row r="18" spans="1:16" ht="15.75" customHeight="1">
      <c r="A18" s="44" t="s">
        <v>33</v>
      </c>
      <c r="B18" s="113">
        <v>317178</v>
      </c>
      <c r="C18" s="119">
        <v>4</v>
      </c>
      <c r="D18" s="119">
        <v>8</v>
      </c>
      <c r="E18" s="123">
        <v>3</v>
      </c>
      <c r="F18" s="123">
        <v>7</v>
      </c>
      <c r="G18" s="121">
        <v>5</v>
      </c>
      <c r="H18" s="121">
        <v>9</v>
      </c>
      <c r="I18" s="121">
        <v>5</v>
      </c>
      <c r="J18" s="121" t="s">
        <v>53</v>
      </c>
      <c r="K18" s="121">
        <v>2</v>
      </c>
      <c r="L18" s="125">
        <v>8</v>
      </c>
      <c r="M18" s="126">
        <v>7</v>
      </c>
      <c r="N18" s="108">
        <v>47</v>
      </c>
      <c r="P18" s="55"/>
    </row>
    <row r="19" spans="1:16" ht="15.75" customHeight="1">
      <c r="A19" s="44" t="s">
        <v>34</v>
      </c>
      <c r="B19" s="113">
        <v>317179</v>
      </c>
      <c r="C19" s="119">
        <v>2</v>
      </c>
      <c r="D19" s="119" t="s">
        <v>53</v>
      </c>
      <c r="E19" s="123" t="s">
        <v>53</v>
      </c>
      <c r="F19" s="123">
        <v>5</v>
      </c>
      <c r="G19" s="121">
        <v>3</v>
      </c>
      <c r="H19" s="121" t="s">
        <v>53</v>
      </c>
      <c r="I19" s="121" t="s">
        <v>53</v>
      </c>
      <c r="J19" s="121" t="s">
        <v>53</v>
      </c>
      <c r="K19" s="121" t="s">
        <v>53</v>
      </c>
      <c r="L19" s="125">
        <v>8</v>
      </c>
      <c r="M19" s="126">
        <v>7</v>
      </c>
      <c r="N19" s="108">
        <v>40</v>
      </c>
      <c r="P19" s="55"/>
    </row>
    <row r="20" spans="1:16" ht="15.75" customHeight="1">
      <c r="A20" s="44" t="s">
        <v>35</v>
      </c>
      <c r="B20" s="113">
        <v>31718</v>
      </c>
      <c r="C20" s="119">
        <v>9</v>
      </c>
      <c r="D20" s="119">
        <v>6</v>
      </c>
      <c r="E20" s="123">
        <v>4</v>
      </c>
      <c r="F20" s="123">
        <v>6</v>
      </c>
      <c r="G20" s="121">
        <v>11</v>
      </c>
      <c r="H20" s="121">
        <v>12</v>
      </c>
      <c r="I20" s="121">
        <v>6</v>
      </c>
      <c r="J20" s="121" t="s">
        <v>53</v>
      </c>
      <c r="K20" s="121" t="s">
        <v>53</v>
      </c>
      <c r="L20" s="125">
        <v>8</v>
      </c>
      <c r="M20" s="126">
        <v>7</v>
      </c>
      <c r="N20" s="108">
        <v>56</v>
      </c>
      <c r="P20" s="55"/>
    </row>
    <row r="21" spans="1:16" ht="15.75" customHeight="1">
      <c r="A21" s="44" t="s">
        <v>36</v>
      </c>
      <c r="B21" s="113">
        <v>317181</v>
      </c>
      <c r="C21" s="119">
        <v>1</v>
      </c>
      <c r="D21" s="119">
        <v>8</v>
      </c>
      <c r="E21" s="123">
        <v>7</v>
      </c>
      <c r="F21" s="123">
        <v>7</v>
      </c>
      <c r="G21" s="121">
        <v>13</v>
      </c>
      <c r="H21" s="121">
        <v>12</v>
      </c>
      <c r="I21" s="121">
        <v>3</v>
      </c>
      <c r="J21" s="121" t="s">
        <v>53</v>
      </c>
      <c r="K21" s="121" t="s">
        <v>53</v>
      </c>
      <c r="L21" s="125">
        <v>8</v>
      </c>
      <c r="M21" s="126">
        <v>7</v>
      </c>
      <c r="N21" s="108">
        <v>54</v>
      </c>
      <c r="P21" s="55"/>
    </row>
    <row r="22" spans="1:16" ht="15.75" customHeight="1">
      <c r="A22" s="44" t="s">
        <v>37</v>
      </c>
      <c r="B22" s="113">
        <v>317182</v>
      </c>
      <c r="C22" s="119">
        <v>2</v>
      </c>
      <c r="D22" s="119">
        <v>4</v>
      </c>
      <c r="E22" s="123">
        <v>2</v>
      </c>
      <c r="F22" s="123">
        <v>4</v>
      </c>
      <c r="G22" s="121">
        <v>1</v>
      </c>
      <c r="H22" s="121" t="s">
        <v>53</v>
      </c>
      <c r="I22" s="121">
        <v>3</v>
      </c>
      <c r="J22" s="121" t="s">
        <v>53</v>
      </c>
      <c r="K22" s="121" t="s">
        <v>53</v>
      </c>
      <c r="L22" s="125">
        <v>8</v>
      </c>
      <c r="M22" s="126">
        <v>7</v>
      </c>
      <c r="N22" s="108">
        <v>29</v>
      </c>
      <c r="P22" s="55"/>
    </row>
    <row r="23" spans="1:16" ht="15.75" customHeight="1">
      <c r="A23" s="44" t="s">
        <v>38</v>
      </c>
      <c r="B23" s="113">
        <v>317183</v>
      </c>
      <c r="C23" s="119">
        <v>4</v>
      </c>
      <c r="D23" s="119">
        <v>9</v>
      </c>
      <c r="E23" s="123">
        <v>3</v>
      </c>
      <c r="F23" s="123">
        <v>8</v>
      </c>
      <c r="G23" s="121">
        <v>1</v>
      </c>
      <c r="H23" s="121" t="s">
        <v>53</v>
      </c>
      <c r="I23" s="121">
        <v>3</v>
      </c>
      <c r="J23" s="121" t="s">
        <v>53</v>
      </c>
      <c r="K23" s="121" t="s">
        <v>53</v>
      </c>
      <c r="L23" s="125">
        <v>8</v>
      </c>
      <c r="M23" s="126">
        <v>7</v>
      </c>
      <c r="N23" s="108">
        <v>41</v>
      </c>
      <c r="P23" s="55"/>
    </row>
    <row r="24" spans="1:16" ht="15.75" customHeight="1">
      <c r="A24" s="44" t="s">
        <v>39</v>
      </c>
      <c r="B24" s="113">
        <v>317184</v>
      </c>
      <c r="C24" s="119">
        <v>9</v>
      </c>
      <c r="D24" s="119">
        <v>2</v>
      </c>
      <c r="E24" s="123">
        <v>7</v>
      </c>
      <c r="F24" s="123" t="s">
        <v>53</v>
      </c>
      <c r="G24" s="121">
        <v>5</v>
      </c>
      <c r="H24" s="121" t="s">
        <v>53</v>
      </c>
      <c r="I24" s="121" t="s">
        <v>53</v>
      </c>
      <c r="J24" s="121" t="s">
        <v>53</v>
      </c>
      <c r="K24" s="121" t="s">
        <v>53</v>
      </c>
      <c r="L24" s="125">
        <v>8</v>
      </c>
      <c r="M24" s="126">
        <v>7</v>
      </c>
      <c r="N24" s="108">
        <v>34</v>
      </c>
      <c r="P24" s="55"/>
    </row>
    <row r="25" spans="1:16" ht="15.75" customHeight="1">
      <c r="A25" s="44" t="s">
        <v>40</v>
      </c>
      <c r="B25" s="113">
        <v>317185</v>
      </c>
      <c r="C25" s="119">
        <v>6</v>
      </c>
      <c r="D25" s="119">
        <v>2</v>
      </c>
      <c r="E25" s="123"/>
      <c r="F25" s="123"/>
      <c r="G25" s="121">
        <v>1</v>
      </c>
      <c r="H25" s="121" t="s">
        <v>53</v>
      </c>
      <c r="I25" s="121" t="s">
        <v>53</v>
      </c>
      <c r="J25" s="121" t="s">
        <v>53</v>
      </c>
      <c r="K25" s="121" t="s">
        <v>53</v>
      </c>
      <c r="L25" s="125">
        <v>8</v>
      </c>
      <c r="M25" s="126">
        <v>7</v>
      </c>
      <c r="N25" s="108">
        <v>34</v>
      </c>
      <c r="P25" s="55"/>
    </row>
    <row r="26" spans="1:16" ht="15.75" customHeight="1">
      <c r="A26" s="44" t="s">
        <v>41</v>
      </c>
      <c r="B26" s="113">
        <v>317186</v>
      </c>
      <c r="C26" s="119">
        <v>6</v>
      </c>
      <c r="D26" s="119">
        <v>1</v>
      </c>
      <c r="E26" s="123"/>
      <c r="F26" s="123"/>
      <c r="G26" s="121">
        <v>5</v>
      </c>
      <c r="H26" s="121">
        <v>1</v>
      </c>
      <c r="I26" s="121" t="s">
        <v>53</v>
      </c>
      <c r="J26" s="121" t="s">
        <v>53</v>
      </c>
      <c r="K26" s="121" t="s">
        <v>53</v>
      </c>
      <c r="L26" s="125">
        <v>8</v>
      </c>
      <c r="M26" s="126">
        <v>7</v>
      </c>
      <c r="N26" s="108">
        <v>25</v>
      </c>
      <c r="P26" s="55"/>
    </row>
    <row r="27" spans="1:16" ht="15.75" customHeight="1">
      <c r="A27" s="44" t="s">
        <v>42</v>
      </c>
      <c r="B27" s="113">
        <v>317187</v>
      </c>
      <c r="C27" s="119">
        <v>4</v>
      </c>
      <c r="D27" s="119">
        <v>2</v>
      </c>
      <c r="E27" s="123">
        <v>2</v>
      </c>
      <c r="F27" s="123">
        <v>4</v>
      </c>
      <c r="G27" s="121">
        <v>3</v>
      </c>
      <c r="H27" s="121">
        <v>5</v>
      </c>
      <c r="I27" s="121" t="s">
        <v>53</v>
      </c>
      <c r="J27" s="121" t="s">
        <v>53</v>
      </c>
      <c r="K27" s="121" t="s">
        <v>53</v>
      </c>
      <c r="L27" s="125">
        <v>8</v>
      </c>
      <c r="M27" s="126">
        <v>7</v>
      </c>
      <c r="N27" s="108">
        <v>41</v>
      </c>
      <c r="P27" s="55"/>
    </row>
    <row r="28" spans="1:16" ht="15.75" customHeight="1">
      <c r="A28" s="44" t="s">
        <v>43</v>
      </c>
      <c r="B28" s="113">
        <v>317188</v>
      </c>
      <c r="C28" s="119"/>
      <c r="D28" s="119"/>
      <c r="E28" s="123">
        <v>2</v>
      </c>
      <c r="F28" s="123" t="s">
        <v>53</v>
      </c>
      <c r="G28" s="121">
        <v>1</v>
      </c>
      <c r="H28" s="121">
        <v>3</v>
      </c>
      <c r="I28" s="121" t="s">
        <v>53</v>
      </c>
      <c r="J28" s="121" t="s">
        <v>53</v>
      </c>
      <c r="K28" s="121" t="s">
        <v>53</v>
      </c>
      <c r="L28" s="125">
        <v>8</v>
      </c>
      <c r="M28" s="126">
        <v>7</v>
      </c>
      <c r="N28" s="108">
        <v>48</v>
      </c>
      <c r="P28" s="55"/>
    </row>
    <row r="29" spans="1:16" ht="15.75" customHeight="1">
      <c r="A29" s="44" t="s">
        <v>170</v>
      </c>
      <c r="B29" s="113">
        <v>317189</v>
      </c>
      <c r="C29" s="119">
        <v>1</v>
      </c>
      <c r="D29" s="119">
        <v>4</v>
      </c>
      <c r="E29" s="123">
        <v>2</v>
      </c>
      <c r="F29" s="123">
        <v>6</v>
      </c>
      <c r="G29" s="121">
        <v>1</v>
      </c>
      <c r="H29" s="121">
        <v>7</v>
      </c>
      <c r="I29" s="121">
        <v>1</v>
      </c>
      <c r="J29" s="121" t="s">
        <v>53</v>
      </c>
      <c r="K29" s="121" t="s">
        <v>53</v>
      </c>
      <c r="L29" s="125">
        <v>8</v>
      </c>
      <c r="M29" s="126">
        <v>7</v>
      </c>
      <c r="N29" s="108">
        <v>46</v>
      </c>
      <c r="P29" s="55"/>
    </row>
    <row r="30" spans="1:16" ht="15.75" customHeight="1">
      <c r="A30" s="44" t="s">
        <v>44</v>
      </c>
      <c r="B30" s="113">
        <v>31719</v>
      </c>
      <c r="C30" s="119">
        <v>5</v>
      </c>
      <c r="D30" s="119">
        <v>5</v>
      </c>
      <c r="E30" s="123" t="s">
        <v>53</v>
      </c>
      <c r="F30" s="123">
        <v>5</v>
      </c>
      <c r="G30" s="121">
        <v>1</v>
      </c>
      <c r="H30" s="121">
        <v>1</v>
      </c>
      <c r="I30" s="121">
        <v>1</v>
      </c>
      <c r="J30" s="121">
        <v>1</v>
      </c>
      <c r="K30" s="121" t="s">
        <v>53</v>
      </c>
      <c r="L30" s="125">
        <v>8</v>
      </c>
      <c r="M30" s="126">
        <v>7</v>
      </c>
      <c r="N30" s="108">
        <v>41</v>
      </c>
      <c r="P30" s="55"/>
    </row>
    <row r="31" spans="1:16" ht="15.75" customHeight="1">
      <c r="A31" s="44" t="s">
        <v>45</v>
      </c>
      <c r="B31" s="113">
        <v>317191</v>
      </c>
      <c r="C31" s="119">
        <v>4</v>
      </c>
      <c r="D31" s="119">
        <v>2</v>
      </c>
      <c r="E31" s="123" t="s">
        <v>53</v>
      </c>
      <c r="F31" s="123">
        <v>3</v>
      </c>
      <c r="G31" s="121">
        <v>12</v>
      </c>
      <c r="H31" s="121" t="s">
        <v>53</v>
      </c>
      <c r="I31" s="121">
        <v>1</v>
      </c>
      <c r="J31" s="121" t="s">
        <v>53</v>
      </c>
      <c r="K31" s="121" t="s">
        <v>53</v>
      </c>
      <c r="L31" s="125">
        <v>8</v>
      </c>
      <c r="M31" s="126">
        <v>7</v>
      </c>
      <c r="N31" s="108">
        <v>48</v>
      </c>
      <c r="P31" s="55"/>
    </row>
    <row r="32" spans="1:16" ht="15.75" customHeight="1">
      <c r="A32" s="44" t="s">
        <v>46</v>
      </c>
      <c r="B32" s="113">
        <v>317192</v>
      </c>
      <c r="C32" s="119">
        <v>2</v>
      </c>
      <c r="D32" s="119">
        <v>4</v>
      </c>
      <c r="E32" s="123">
        <v>3</v>
      </c>
      <c r="F32" s="123">
        <v>6</v>
      </c>
      <c r="G32" s="121">
        <v>4</v>
      </c>
      <c r="H32" s="121">
        <v>3</v>
      </c>
      <c r="I32" s="121">
        <v>3</v>
      </c>
      <c r="J32" s="121">
        <v>2</v>
      </c>
      <c r="K32" s="121">
        <v>1</v>
      </c>
      <c r="L32" s="125">
        <v>8</v>
      </c>
      <c r="M32" s="126">
        <v>7</v>
      </c>
      <c r="N32" s="108">
        <v>37</v>
      </c>
      <c r="P32" s="55"/>
    </row>
    <row r="33" spans="1:16" ht="15.75" customHeight="1">
      <c r="A33" s="44" t="s">
        <v>47</v>
      </c>
      <c r="B33" s="113">
        <v>317193</v>
      </c>
      <c r="C33" s="119">
        <v>4</v>
      </c>
      <c r="D33" s="119">
        <v>1</v>
      </c>
      <c r="E33" s="123">
        <v>4</v>
      </c>
      <c r="F33" s="123" t="s">
        <v>53</v>
      </c>
      <c r="G33" s="121">
        <v>8</v>
      </c>
      <c r="H33" s="121">
        <v>6</v>
      </c>
      <c r="I33" s="121" t="s">
        <v>53</v>
      </c>
      <c r="J33" s="121" t="s">
        <v>53</v>
      </c>
      <c r="K33" s="121" t="s">
        <v>53</v>
      </c>
      <c r="L33" s="125">
        <v>8</v>
      </c>
      <c r="M33" s="126">
        <v>7</v>
      </c>
      <c r="N33" s="108">
        <v>47</v>
      </c>
      <c r="P33" s="55"/>
    </row>
    <row r="34" spans="1:16" ht="15.75" customHeight="1">
      <c r="A34" s="44" t="s">
        <v>48</v>
      </c>
      <c r="B34" s="113">
        <v>317194</v>
      </c>
      <c r="C34" s="119">
        <v>6</v>
      </c>
      <c r="D34" s="119">
        <v>1</v>
      </c>
      <c r="E34" s="123">
        <v>4</v>
      </c>
      <c r="F34" s="123">
        <v>5</v>
      </c>
      <c r="G34" s="121">
        <v>11</v>
      </c>
      <c r="H34" s="121">
        <v>8</v>
      </c>
      <c r="I34" s="121">
        <v>7</v>
      </c>
      <c r="J34" s="121">
        <v>2</v>
      </c>
      <c r="K34" s="121">
        <v>4</v>
      </c>
      <c r="L34" s="125">
        <v>8</v>
      </c>
      <c r="M34" s="126">
        <v>7</v>
      </c>
      <c r="N34" s="108">
        <v>41</v>
      </c>
      <c r="P34" s="55"/>
    </row>
    <row r="35" spans="1:16" ht="15.75" customHeight="1">
      <c r="A35" s="44" t="s">
        <v>49</v>
      </c>
      <c r="B35" s="113">
        <v>317195</v>
      </c>
      <c r="C35" s="119">
        <v>7</v>
      </c>
      <c r="D35" s="119">
        <v>9</v>
      </c>
      <c r="E35" s="123">
        <v>1</v>
      </c>
      <c r="F35" s="123">
        <v>5</v>
      </c>
      <c r="G35" s="121">
        <v>13</v>
      </c>
      <c r="H35" s="121">
        <v>9</v>
      </c>
      <c r="I35" s="121">
        <v>4</v>
      </c>
      <c r="J35" s="121" t="s">
        <v>53</v>
      </c>
      <c r="K35" s="121" t="s">
        <v>53</v>
      </c>
      <c r="L35" s="125">
        <v>8</v>
      </c>
      <c r="M35" s="126">
        <v>7</v>
      </c>
      <c r="N35" s="108">
        <v>51</v>
      </c>
      <c r="P35" s="55"/>
    </row>
    <row r="36" spans="1:16" ht="15.75" customHeight="1">
      <c r="A36" s="44" t="s">
        <v>50</v>
      </c>
      <c r="B36" s="113">
        <v>317196</v>
      </c>
      <c r="C36" s="119">
        <v>9</v>
      </c>
      <c r="D36" s="119">
        <v>1</v>
      </c>
      <c r="E36" s="123">
        <v>5</v>
      </c>
      <c r="F36" s="123">
        <v>5</v>
      </c>
      <c r="G36" s="121">
        <v>13</v>
      </c>
      <c r="H36" s="121" t="s">
        <v>53</v>
      </c>
      <c r="I36" s="121" t="s">
        <v>53</v>
      </c>
      <c r="J36" s="121" t="s">
        <v>53</v>
      </c>
      <c r="K36" s="121">
        <v>7</v>
      </c>
      <c r="L36" s="125">
        <v>8</v>
      </c>
      <c r="M36" s="126">
        <v>7</v>
      </c>
      <c r="N36" s="108">
        <v>46</v>
      </c>
      <c r="P36" s="55"/>
    </row>
    <row r="37" spans="1:16" ht="15.75" customHeight="1">
      <c r="A37" s="44" t="s">
        <v>51</v>
      </c>
      <c r="B37" s="113">
        <v>317197</v>
      </c>
      <c r="C37" s="119">
        <v>9</v>
      </c>
      <c r="D37" s="119">
        <v>5</v>
      </c>
      <c r="E37" s="123" t="s">
        <v>53</v>
      </c>
      <c r="F37" s="123">
        <v>6</v>
      </c>
      <c r="G37" s="121">
        <v>13</v>
      </c>
      <c r="H37" s="121">
        <v>6</v>
      </c>
      <c r="I37" s="121" t="s">
        <v>53</v>
      </c>
      <c r="J37" s="121" t="s">
        <v>53</v>
      </c>
      <c r="K37" s="121" t="s">
        <v>53</v>
      </c>
      <c r="L37" s="125">
        <v>8</v>
      </c>
      <c r="M37" s="126">
        <v>7</v>
      </c>
      <c r="N37" s="108">
        <v>39</v>
      </c>
      <c r="P37" s="55"/>
    </row>
    <row r="38" spans="1:16" ht="15.75" customHeight="1">
      <c r="A38" s="44" t="s">
        <v>52</v>
      </c>
      <c r="B38" s="113">
        <v>317198</v>
      </c>
      <c r="C38" s="119">
        <v>8</v>
      </c>
      <c r="D38" s="119">
        <v>9</v>
      </c>
      <c r="E38" s="123">
        <v>4</v>
      </c>
      <c r="F38" s="123">
        <v>4</v>
      </c>
      <c r="G38" s="121">
        <v>9</v>
      </c>
      <c r="H38" s="121">
        <v>1</v>
      </c>
      <c r="I38" s="121" t="s">
        <v>53</v>
      </c>
      <c r="J38" s="121">
        <v>6</v>
      </c>
      <c r="K38" s="121">
        <v>2</v>
      </c>
      <c r="L38" s="125">
        <v>8</v>
      </c>
      <c r="M38" s="126">
        <v>7</v>
      </c>
      <c r="N38" s="108">
        <v>42</v>
      </c>
      <c r="P38" s="55"/>
    </row>
    <row r="39" spans="1:16" ht="15.75" customHeight="1">
      <c r="A39" s="44" t="s">
        <v>171</v>
      </c>
      <c r="B39" s="113">
        <v>317199</v>
      </c>
      <c r="C39" s="119">
        <v>4</v>
      </c>
      <c r="D39" s="119">
        <v>3</v>
      </c>
      <c r="E39" s="123">
        <v>2</v>
      </c>
      <c r="F39" s="123">
        <v>3</v>
      </c>
      <c r="G39" s="121">
        <v>4</v>
      </c>
      <c r="H39" s="121" t="s">
        <v>53</v>
      </c>
      <c r="I39" s="121" t="s">
        <v>53</v>
      </c>
      <c r="J39" s="121" t="s">
        <v>53</v>
      </c>
      <c r="K39" s="121">
        <v>1</v>
      </c>
      <c r="L39" s="125">
        <v>8</v>
      </c>
      <c r="M39" s="126">
        <v>7</v>
      </c>
      <c r="N39" s="108">
        <v>35</v>
      </c>
      <c r="P39" s="55"/>
    </row>
    <row r="40" spans="1:16" ht="15.75" customHeight="1">
      <c r="A40" s="44" t="s">
        <v>54</v>
      </c>
      <c r="B40" s="113">
        <v>317200</v>
      </c>
      <c r="C40" s="119">
        <v>3</v>
      </c>
      <c r="D40" s="119" t="s">
        <v>53</v>
      </c>
      <c r="E40" s="123" t="s">
        <v>53</v>
      </c>
      <c r="F40" s="123" t="s">
        <v>53</v>
      </c>
      <c r="G40" s="121">
        <v>3</v>
      </c>
      <c r="H40" s="121" t="s">
        <v>53</v>
      </c>
      <c r="I40" s="121" t="s">
        <v>53</v>
      </c>
      <c r="J40" s="121" t="s">
        <v>53</v>
      </c>
      <c r="K40" s="121" t="s">
        <v>53</v>
      </c>
      <c r="L40" s="125">
        <v>8</v>
      </c>
      <c r="M40" s="126">
        <v>7</v>
      </c>
      <c r="N40" s="108">
        <v>32</v>
      </c>
      <c r="P40" s="55"/>
    </row>
    <row r="41" spans="1:16" ht="15.75" customHeight="1">
      <c r="A41" s="44" t="s">
        <v>55</v>
      </c>
      <c r="B41" s="113">
        <v>317201</v>
      </c>
      <c r="C41" s="119">
        <v>4</v>
      </c>
      <c r="D41" s="119">
        <v>5</v>
      </c>
      <c r="E41" s="123">
        <v>1</v>
      </c>
      <c r="F41" s="123">
        <v>1</v>
      </c>
      <c r="G41" s="121">
        <v>2</v>
      </c>
      <c r="H41" s="121">
        <v>1</v>
      </c>
      <c r="I41" s="121">
        <v>2</v>
      </c>
      <c r="J41" s="121" t="s">
        <v>53</v>
      </c>
      <c r="K41" s="121" t="s">
        <v>53</v>
      </c>
      <c r="L41" s="125">
        <v>8</v>
      </c>
      <c r="M41" s="126">
        <v>7</v>
      </c>
      <c r="N41" s="108">
        <v>39</v>
      </c>
      <c r="P41" s="55"/>
    </row>
    <row r="42" spans="1:16" ht="15.75" customHeight="1">
      <c r="A42" s="44" t="s">
        <v>56</v>
      </c>
      <c r="B42" s="113">
        <v>317202</v>
      </c>
      <c r="C42" s="119">
        <v>2</v>
      </c>
      <c r="D42" s="119">
        <v>2</v>
      </c>
      <c r="E42" s="123" t="s">
        <v>53</v>
      </c>
      <c r="F42" s="123">
        <v>2</v>
      </c>
      <c r="G42" s="121">
        <v>5</v>
      </c>
      <c r="H42" s="121" t="s">
        <v>53</v>
      </c>
      <c r="I42" s="121" t="s">
        <v>53</v>
      </c>
      <c r="J42" s="121" t="s">
        <v>53</v>
      </c>
      <c r="K42" s="121" t="s">
        <v>53</v>
      </c>
      <c r="L42" s="125">
        <v>8</v>
      </c>
      <c r="M42" s="126">
        <v>7</v>
      </c>
      <c r="N42" s="108">
        <v>28</v>
      </c>
      <c r="P42" s="55"/>
    </row>
    <row r="43" spans="1:16" ht="15.75" customHeight="1">
      <c r="A43" s="44" t="s">
        <v>57</v>
      </c>
      <c r="B43" s="113">
        <v>317203</v>
      </c>
      <c r="C43" s="119"/>
      <c r="D43" s="119"/>
      <c r="E43" s="123"/>
      <c r="F43" s="123"/>
      <c r="G43" s="121">
        <v>1</v>
      </c>
      <c r="H43" s="121">
        <v>2</v>
      </c>
      <c r="I43" s="121" t="s">
        <v>53</v>
      </c>
      <c r="J43" s="121" t="s">
        <v>53</v>
      </c>
      <c r="K43" s="121" t="s">
        <v>53</v>
      </c>
      <c r="L43" s="125">
        <v>8</v>
      </c>
      <c r="M43" s="126">
        <v>7</v>
      </c>
      <c r="N43" s="108">
        <v>39</v>
      </c>
      <c r="P43" s="55"/>
    </row>
    <row r="44" spans="1:16" ht="15.75" customHeight="1">
      <c r="A44" s="44" t="s">
        <v>58</v>
      </c>
      <c r="B44" s="113">
        <v>317204</v>
      </c>
      <c r="C44" s="119">
        <v>8</v>
      </c>
      <c r="D44" s="119">
        <v>7</v>
      </c>
      <c r="E44" s="123" t="s">
        <v>53</v>
      </c>
      <c r="F44" s="123" t="s">
        <v>53</v>
      </c>
      <c r="G44" s="121">
        <v>12</v>
      </c>
      <c r="H44" s="121">
        <v>1</v>
      </c>
      <c r="I44" s="121">
        <v>7</v>
      </c>
      <c r="J44" s="121">
        <v>1</v>
      </c>
      <c r="K44" s="121">
        <v>1</v>
      </c>
      <c r="L44" s="125">
        <v>8</v>
      </c>
      <c r="M44" s="126">
        <v>7</v>
      </c>
      <c r="N44" s="108">
        <v>44</v>
      </c>
      <c r="P44" s="55"/>
    </row>
    <row r="45" spans="1:16" ht="15.75" customHeight="1">
      <c r="A45" s="44" t="s">
        <v>59</v>
      </c>
      <c r="B45" s="113">
        <v>317205</v>
      </c>
      <c r="C45" s="120">
        <v>5</v>
      </c>
      <c r="D45" s="120">
        <v>6</v>
      </c>
      <c r="E45" s="124">
        <v>3</v>
      </c>
      <c r="F45" s="124">
        <v>4</v>
      </c>
      <c r="G45" s="122">
        <v>2</v>
      </c>
      <c r="H45" s="122">
        <v>3</v>
      </c>
      <c r="I45" s="122">
        <v>3</v>
      </c>
      <c r="J45" s="122" t="s">
        <v>53</v>
      </c>
      <c r="K45" s="121">
        <v>2</v>
      </c>
      <c r="L45" s="125">
        <v>8</v>
      </c>
      <c r="M45" s="126">
        <v>7</v>
      </c>
      <c r="N45" s="108">
        <v>34</v>
      </c>
      <c r="P45" s="55"/>
    </row>
    <row r="46" spans="1:16" ht="15.75" customHeight="1">
      <c r="A46" s="44" t="s">
        <v>60</v>
      </c>
      <c r="B46" s="113">
        <v>317206</v>
      </c>
      <c r="C46" s="119">
        <v>3</v>
      </c>
      <c r="D46" s="119">
        <v>6</v>
      </c>
      <c r="E46" s="123">
        <v>1</v>
      </c>
      <c r="F46" s="123">
        <v>2</v>
      </c>
      <c r="G46" s="121">
        <v>1</v>
      </c>
      <c r="H46" s="121" t="s">
        <v>53</v>
      </c>
      <c r="I46" s="121" t="s">
        <v>53</v>
      </c>
      <c r="J46" s="121" t="s">
        <v>53</v>
      </c>
      <c r="K46" s="121" t="s">
        <v>53</v>
      </c>
      <c r="L46" s="125">
        <v>8</v>
      </c>
      <c r="M46" s="126">
        <v>7</v>
      </c>
      <c r="N46" s="108">
        <v>29</v>
      </c>
      <c r="P46" s="55"/>
    </row>
    <row r="47" spans="1:16" ht="15.75" customHeight="1">
      <c r="A47" s="44" t="s">
        <v>61</v>
      </c>
      <c r="B47" s="113">
        <v>317207</v>
      </c>
      <c r="C47" s="119">
        <v>1</v>
      </c>
      <c r="D47" s="119">
        <v>9</v>
      </c>
      <c r="E47" s="123">
        <v>5</v>
      </c>
      <c r="F47" s="123">
        <v>5</v>
      </c>
      <c r="G47" s="121">
        <v>11</v>
      </c>
      <c r="H47" s="121">
        <v>4</v>
      </c>
      <c r="I47" s="121">
        <v>5</v>
      </c>
      <c r="J47" s="121" t="s">
        <v>53</v>
      </c>
      <c r="K47" s="121" t="s">
        <v>53</v>
      </c>
      <c r="L47" s="125">
        <v>8</v>
      </c>
      <c r="M47" s="126">
        <v>7</v>
      </c>
      <c r="N47" s="108">
        <v>44</v>
      </c>
      <c r="P47" s="55"/>
    </row>
    <row r="48" spans="1:16" ht="15.75" customHeight="1">
      <c r="A48" s="44" t="s">
        <v>62</v>
      </c>
      <c r="B48" s="113">
        <v>317208</v>
      </c>
      <c r="C48" s="119" t="s">
        <v>53</v>
      </c>
      <c r="D48" s="119">
        <v>1</v>
      </c>
      <c r="E48" s="123">
        <v>1</v>
      </c>
      <c r="F48" s="123">
        <v>1</v>
      </c>
      <c r="G48" s="121">
        <v>1</v>
      </c>
      <c r="H48" s="121" t="s">
        <v>53</v>
      </c>
      <c r="I48" s="121">
        <v>9</v>
      </c>
      <c r="J48" s="121" t="s">
        <v>53</v>
      </c>
      <c r="K48" s="121" t="s">
        <v>53</v>
      </c>
      <c r="L48" s="125">
        <v>8</v>
      </c>
      <c r="M48" s="126">
        <v>7</v>
      </c>
      <c r="N48" s="108">
        <v>36</v>
      </c>
      <c r="P48" s="55"/>
    </row>
    <row r="49" spans="1:16" ht="15.75" customHeight="1">
      <c r="A49" s="44" t="s">
        <v>63</v>
      </c>
      <c r="B49" s="113">
        <v>317209</v>
      </c>
      <c r="C49" s="119">
        <v>1</v>
      </c>
      <c r="D49" s="119">
        <v>1</v>
      </c>
      <c r="E49" s="123">
        <v>5</v>
      </c>
      <c r="F49" s="123">
        <v>9</v>
      </c>
      <c r="G49" s="121">
        <v>6</v>
      </c>
      <c r="H49" s="121">
        <v>13</v>
      </c>
      <c r="I49" s="121">
        <v>13</v>
      </c>
      <c r="J49" s="121" t="s">
        <v>53</v>
      </c>
      <c r="K49" s="121" t="s">
        <v>53</v>
      </c>
      <c r="L49" s="125">
        <v>8</v>
      </c>
      <c r="M49" s="126">
        <v>7</v>
      </c>
      <c r="N49" s="108">
        <v>53</v>
      </c>
      <c r="P49" s="55"/>
    </row>
    <row r="50" spans="1:16" ht="15.75" customHeight="1">
      <c r="A50" s="44" t="s">
        <v>64</v>
      </c>
      <c r="B50" s="113">
        <v>317210</v>
      </c>
      <c r="C50" s="119">
        <v>5</v>
      </c>
      <c r="D50" s="119">
        <v>1</v>
      </c>
      <c r="E50" s="123"/>
      <c r="F50" s="123"/>
      <c r="G50" s="121">
        <v>2</v>
      </c>
      <c r="H50" s="121">
        <v>1</v>
      </c>
      <c r="I50" s="121">
        <v>1</v>
      </c>
      <c r="J50" s="121" t="s">
        <v>53</v>
      </c>
      <c r="K50" s="121" t="s">
        <v>53</v>
      </c>
      <c r="L50" s="125">
        <v>8</v>
      </c>
      <c r="M50" s="126">
        <v>7</v>
      </c>
      <c r="N50" s="108">
        <v>28</v>
      </c>
      <c r="P50" s="55"/>
    </row>
    <row r="51" spans="1:16" ht="15.75" customHeight="1">
      <c r="A51" s="44" t="s">
        <v>65</v>
      </c>
      <c r="B51" s="113">
        <v>317211</v>
      </c>
      <c r="C51" s="119">
        <v>8</v>
      </c>
      <c r="D51" s="119">
        <v>9</v>
      </c>
      <c r="E51" s="123">
        <v>2</v>
      </c>
      <c r="F51" s="123" t="s">
        <v>53</v>
      </c>
      <c r="G51" s="121">
        <v>12</v>
      </c>
      <c r="H51" s="121">
        <v>6</v>
      </c>
      <c r="I51" s="121" t="s">
        <v>53</v>
      </c>
      <c r="J51" s="121" t="s">
        <v>53</v>
      </c>
      <c r="K51" s="121" t="s">
        <v>53</v>
      </c>
      <c r="L51" s="125">
        <v>8</v>
      </c>
      <c r="M51" s="126">
        <v>7</v>
      </c>
      <c r="N51" s="108">
        <v>42</v>
      </c>
      <c r="P51" s="55"/>
    </row>
    <row r="52" spans="1:16" ht="15.75" customHeight="1">
      <c r="A52" s="44" t="s">
        <v>66</v>
      </c>
      <c r="B52" s="113">
        <v>317212</v>
      </c>
      <c r="C52" s="119">
        <v>6</v>
      </c>
      <c r="D52" s="119">
        <v>5</v>
      </c>
      <c r="E52" s="123" t="s">
        <v>53</v>
      </c>
      <c r="F52" s="123" t="s">
        <v>53</v>
      </c>
      <c r="G52" s="121">
        <v>3</v>
      </c>
      <c r="H52" s="121">
        <v>4</v>
      </c>
      <c r="I52" s="121">
        <v>2</v>
      </c>
      <c r="J52" s="121" t="s">
        <v>53</v>
      </c>
      <c r="K52" s="121" t="s">
        <v>53</v>
      </c>
      <c r="L52" s="125">
        <v>8</v>
      </c>
      <c r="M52" s="126">
        <v>7</v>
      </c>
      <c r="N52" s="108">
        <v>32</v>
      </c>
      <c r="P52" s="55"/>
    </row>
    <row r="53" spans="1:16" ht="15.75" customHeight="1">
      <c r="A53" s="44" t="s">
        <v>67</v>
      </c>
      <c r="B53" s="113">
        <v>317213</v>
      </c>
      <c r="C53" s="119">
        <v>6</v>
      </c>
      <c r="D53" s="119">
        <v>7</v>
      </c>
      <c r="E53" s="123" t="s">
        <v>53</v>
      </c>
      <c r="F53" s="123">
        <v>2</v>
      </c>
      <c r="G53" s="121">
        <v>3</v>
      </c>
      <c r="H53" s="121">
        <v>2</v>
      </c>
      <c r="I53" s="121" t="s">
        <v>53</v>
      </c>
      <c r="J53" s="121">
        <v>5</v>
      </c>
      <c r="K53" s="121">
        <v>6</v>
      </c>
      <c r="L53" s="125">
        <v>8</v>
      </c>
      <c r="M53" s="126">
        <v>7</v>
      </c>
      <c r="N53" s="108">
        <v>37</v>
      </c>
      <c r="P53" s="55"/>
    </row>
    <row r="54" spans="1:16" ht="15.75" customHeight="1">
      <c r="A54" s="44" t="s">
        <v>68</v>
      </c>
      <c r="B54" s="113">
        <v>317214</v>
      </c>
      <c r="C54" s="119" t="s">
        <v>53</v>
      </c>
      <c r="D54" s="119">
        <v>9</v>
      </c>
      <c r="E54" s="123" t="s">
        <v>53</v>
      </c>
      <c r="F54" s="123">
        <v>1</v>
      </c>
      <c r="G54" s="121">
        <v>1</v>
      </c>
      <c r="H54" s="121">
        <v>1</v>
      </c>
      <c r="I54" s="121" t="s">
        <v>53</v>
      </c>
      <c r="J54" s="121" t="s">
        <v>53</v>
      </c>
      <c r="K54" s="121" t="s">
        <v>53</v>
      </c>
      <c r="L54" s="125">
        <v>8</v>
      </c>
      <c r="M54" s="126">
        <v>7</v>
      </c>
      <c r="N54" s="108">
        <v>24</v>
      </c>
      <c r="P54" s="55"/>
    </row>
    <row r="55" spans="1:16" ht="15.75" customHeight="1">
      <c r="A55" s="44" t="s">
        <v>69</v>
      </c>
      <c r="B55" s="113">
        <v>317215</v>
      </c>
      <c r="C55" s="119">
        <v>3</v>
      </c>
      <c r="D55" s="119" t="s">
        <v>53</v>
      </c>
      <c r="E55" s="123" t="s">
        <v>53</v>
      </c>
      <c r="F55" s="123" t="s">
        <v>53</v>
      </c>
      <c r="G55" s="121">
        <v>8</v>
      </c>
      <c r="H55" s="121" t="s">
        <v>53</v>
      </c>
      <c r="I55" s="121" t="s">
        <v>53</v>
      </c>
      <c r="J55" s="121" t="s">
        <v>53</v>
      </c>
      <c r="K55" s="121" t="s">
        <v>53</v>
      </c>
      <c r="L55" s="125">
        <v>8</v>
      </c>
      <c r="M55" s="126">
        <v>7</v>
      </c>
      <c r="N55" s="108">
        <v>25</v>
      </c>
      <c r="P55" s="55"/>
    </row>
    <row r="56" spans="1:16" ht="15.75" customHeight="1">
      <c r="A56" s="44" t="s">
        <v>172</v>
      </c>
      <c r="B56" s="113">
        <v>317216</v>
      </c>
      <c r="C56" s="119">
        <v>2</v>
      </c>
      <c r="D56" s="119" t="s">
        <v>53</v>
      </c>
      <c r="E56" s="123"/>
      <c r="F56" s="123"/>
      <c r="G56" s="121" t="s">
        <v>53</v>
      </c>
      <c r="H56" s="121" t="s">
        <v>53</v>
      </c>
      <c r="I56" s="121" t="s">
        <v>53</v>
      </c>
      <c r="J56" s="121" t="s">
        <v>53</v>
      </c>
      <c r="K56" s="121" t="s">
        <v>53</v>
      </c>
      <c r="L56" s="125">
        <v>8</v>
      </c>
      <c r="M56" s="126">
        <v>7</v>
      </c>
      <c r="N56" s="108">
        <v>16</v>
      </c>
      <c r="P56" s="55"/>
    </row>
    <row r="57" spans="1:16" ht="15.75" customHeight="1">
      <c r="A57" s="44" t="s">
        <v>70</v>
      </c>
      <c r="B57" s="113">
        <v>317217</v>
      </c>
      <c r="C57" s="119">
        <v>4</v>
      </c>
      <c r="D57" s="119">
        <v>2</v>
      </c>
      <c r="E57" s="123">
        <v>1</v>
      </c>
      <c r="F57" s="123" t="s">
        <v>53</v>
      </c>
      <c r="G57" s="121"/>
      <c r="H57" s="121"/>
      <c r="I57" s="121"/>
      <c r="J57" s="121"/>
      <c r="K57" s="121"/>
      <c r="L57" s="125">
        <v>8</v>
      </c>
      <c r="M57" s="126">
        <v>7</v>
      </c>
      <c r="N57" s="108">
        <v>27</v>
      </c>
      <c r="P57" s="55"/>
    </row>
    <row r="58" spans="1:16" ht="15.75" customHeight="1">
      <c r="A58" s="44" t="s">
        <v>71</v>
      </c>
      <c r="B58" s="113">
        <v>317218</v>
      </c>
      <c r="C58" s="119">
        <v>5</v>
      </c>
      <c r="D58" s="119">
        <v>4</v>
      </c>
      <c r="E58" s="123">
        <v>1</v>
      </c>
      <c r="F58" s="123" t="s">
        <v>53</v>
      </c>
      <c r="G58" s="121">
        <v>4</v>
      </c>
      <c r="H58" s="121" t="s">
        <v>53</v>
      </c>
      <c r="I58" s="121" t="s">
        <v>53</v>
      </c>
      <c r="J58" s="121" t="s">
        <v>53</v>
      </c>
      <c r="K58" s="121" t="s">
        <v>53</v>
      </c>
      <c r="L58" s="125">
        <v>8</v>
      </c>
      <c r="M58" s="126">
        <v>7</v>
      </c>
      <c r="N58" s="108">
        <v>33</v>
      </c>
      <c r="P58" s="55"/>
    </row>
    <row r="59" spans="1:16" ht="15.75" customHeight="1">
      <c r="A59" s="44" t="s">
        <v>72</v>
      </c>
      <c r="B59" s="113">
        <v>317219</v>
      </c>
      <c r="C59" s="119">
        <v>3</v>
      </c>
      <c r="D59" s="119">
        <v>4</v>
      </c>
      <c r="E59" s="123" t="s">
        <v>53</v>
      </c>
      <c r="F59" s="123" t="s">
        <v>53</v>
      </c>
      <c r="G59" s="121">
        <v>4</v>
      </c>
      <c r="H59" s="121" t="s">
        <v>53</v>
      </c>
      <c r="I59" s="121" t="s">
        <v>53</v>
      </c>
      <c r="J59" s="121">
        <v>3</v>
      </c>
      <c r="K59" s="121">
        <v>1</v>
      </c>
      <c r="L59" s="125">
        <v>8</v>
      </c>
      <c r="M59" s="126">
        <v>7</v>
      </c>
      <c r="N59" s="108">
        <v>39</v>
      </c>
      <c r="P59" s="55"/>
    </row>
    <row r="60" spans="1:16" ht="15.75" customHeight="1">
      <c r="A60" s="44" t="s">
        <v>73</v>
      </c>
      <c r="B60" s="113">
        <v>317220</v>
      </c>
      <c r="C60" s="119">
        <v>5</v>
      </c>
      <c r="D60" s="119">
        <v>2</v>
      </c>
      <c r="E60" s="123" t="s">
        <v>53</v>
      </c>
      <c r="F60" s="123" t="s">
        <v>53</v>
      </c>
      <c r="G60" s="121">
        <v>4</v>
      </c>
      <c r="H60" s="121" t="s">
        <v>53</v>
      </c>
      <c r="I60" s="121" t="s">
        <v>53</v>
      </c>
      <c r="J60" s="121" t="s">
        <v>53</v>
      </c>
      <c r="K60" s="121" t="s">
        <v>53</v>
      </c>
      <c r="L60" s="125">
        <v>8</v>
      </c>
      <c r="M60" s="126">
        <v>7</v>
      </c>
      <c r="N60" s="108">
        <v>44</v>
      </c>
      <c r="P60" s="61"/>
    </row>
    <row r="61" spans="1:16" ht="15.75" customHeight="1">
      <c r="A61" s="44" t="s">
        <v>173</v>
      </c>
      <c r="B61" s="113">
        <v>317221</v>
      </c>
      <c r="C61" s="119">
        <v>6</v>
      </c>
      <c r="D61" s="119">
        <v>3</v>
      </c>
      <c r="E61" s="123">
        <v>1</v>
      </c>
      <c r="F61" s="123" t="s">
        <v>53</v>
      </c>
      <c r="G61" s="121" t="s">
        <v>53</v>
      </c>
      <c r="H61" s="121">
        <v>2</v>
      </c>
      <c r="I61" s="121" t="s">
        <v>53</v>
      </c>
      <c r="J61" s="121" t="s">
        <v>53</v>
      </c>
      <c r="K61" s="121" t="s">
        <v>53</v>
      </c>
      <c r="L61" s="125">
        <v>8</v>
      </c>
      <c r="M61" s="126">
        <v>7</v>
      </c>
      <c r="N61" s="108">
        <v>34</v>
      </c>
      <c r="P61" s="61"/>
    </row>
    <row r="62" spans="1:16" ht="15.75" customHeight="1">
      <c r="A62" s="44" t="s">
        <v>74</v>
      </c>
      <c r="B62" s="113">
        <v>317222</v>
      </c>
      <c r="C62" s="119">
        <v>4</v>
      </c>
      <c r="D62" s="119">
        <v>4</v>
      </c>
      <c r="E62" s="123" t="s">
        <v>53</v>
      </c>
      <c r="F62" s="123">
        <v>2</v>
      </c>
      <c r="G62" s="121">
        <v>4</v>
      </c>
      <c r="H62" s="121" t="s">
        <v>53</v>
      </c>
      <c r="I62" s="121" t="s">
        <v>53</v>
      </c>
      <c r="J62" s="121" t="s">
        <v>53</v>
      </c>
      <c r="K62" s="121" t="s">
        <v>53</v>
      </c>
      <c r="L62" s="125">
        <v>8</v>
      </c>
      <c r="M62" s="126">
        <v>7</v>
      </c>
      <c r="N62" s="108">
        <v>16</v>
      </c>
      <c r="P62" s="61"/>
    </row>
    <row r="63" spans="1:16" ht="15.75" customHeight="1">
      <c r="A63" s="44" t="s">
        <v>75</v>
      </c>
      <c r="B63" s="113">
        <v>317223</v>
      </c>
      <c r="C63" s="120">
        <v>4</v>
      </c>
      <c r="D63" s="120">
        <v>2</v>
      </c>
      <c r="E63" s="124" t="s">
        <v>53</v>
      </c>
      <c r="F63" s="124" t="s">
        <v>53</v>
      </c>
      <c r="G63" s="122">
        <v>6</v>
      </c>
      <c r="H63" s="122" t="s">
        <v>53</v>
      </c>
      <c r="I63" s="122" t="s">
        <v>53</v>
      </c>
      <c r="J63" s="122" t="s">
        <v>53</v>
      </c>
      <c r="K63" s="121" t="s">
        <v>53</v>
      </c>
      <c r="L63" s="125">
        <v>8</v>
      </c>
      <c r="M63" s="126">
        <v>7</v>
      </c>
      <c r="N63" s="108">
        <v>28</v>
      </c>
      <c r="P63" s="61"/>
    </row>
    <row r="64" spans="1:16" ht="15.75" customHeight="1">
      <c r="A64" s="44" t="s">
        <v>174</v>
      </c>
      <c r="B64" s="113">
        <v>317224</v>
      </c>
      <c r="C64" s="119">
        <v>4</v>
      </c>
      <c r="D64" s="119">
        <v>5</v>
      </c>
      <c r="E64" s="123">
        <v>9</v>
      </c>
      <c r="F64" s="123">
        <v>9</v>
      </c>
      <c r="G64" s="121">
        <v>6</v>
      </c>
      <c r="H64" s="121">
        <v>7</v>
      </c>
      <c r="I64" s="121" t="s">
        <v>53</v>
      </c>
      <c r="J64" s="121" t="s">
        <v>53</v>
      </c>
      <c r="K64" s="121">
        <v>12</v>
      </c>
      <c r="L64" s="125">
        <v>8</v>
      </c>
      <c r="M64" s="126">
        <v>7</v>
      </c>
      <c r="N64" s="108">
        <v>25</v>
      </c>
      <c r="P64" s="61"/>
    </row>
    <row r="65" spans="1:16" ht="15.75" customHeight="1">
      <c r="A65" s="44" t="s">
        <v>76</v>
      </c>
      <c r="B65" s="113">
        <v>317225</v>
      </c>
      <c r="C65" s="119">
        <v>8</v>
      </c>
      <c r="D65" s="119">
        <v>9</v>
      </c>
      <c r="E65" s="123" t="s">
        <v>53</v>
      </c>
      <c r="F65" s="123">
        <v>1</v>
      </c>
      <c r="G65" s="121">
        <v>7</v>
      </c>
      <c r="H65" s="121">
        <v>7</v>
      </c>
      <c r="I65" s="121">
        <v>8</v>
      </c>
      <c r="J65" s="121">
        <v>2</v>
      </c>
      <c r="K65" s="121">
        <v>6</v>
      </c>
      <c r="L65" s="125">
        <v>8</v>
      </c>
      <c r="M65" s="126">
        <v>7</v>
      </c>
      <c r="N65" s="108">
        <v>38</v>
      </c>
      <c r="P65" s="61"/>
    </row>
    <row r="66" spans="1:16" ht="15.75" customHeight="1">
      <c r="A66" s="44" t="s">
        <v>77</v>
      </c>
      <c r="B66" s="113">
        <v>317226</v>
      </c>
      <c r="C66" s="120">
        <v>2</v>
      </c>
      <c r="D66" s="120">
        <v>5</v>
      </c>
      <c r="E66" s="124" t="s">
        <v>53</v>
      </c>
      <c r="F66" s="124" t="s">
        <v>53</v>
      </c>
      <c r="G66" s="122">
        <v>5</v>
      </c>
      <c r="H66" s="122" t="s">
        <v>53</v>
      </c>
      <c r="I66" s="122" t="s">
        <v>53</v>
      </c>
      <c r="J66" s="122" t="s">
        <v>53</v>
      </c>
      <c r="K66" s="121" t="s">
        <v>53</v>
      </c>
      <c r="L66" s="125">
        <v>8</v>
      </c>
      <c r="M66" s="126">
        <v>7</v>
      </c>
      <c r="N66" s="108">
        <v>25</v>
      </c>
      <c r="P66" s="61"/>
    </row>
    <row r="67" spans="1:16" ht="15.75" customHeight="1">
      <c r="A67" s="44" t="s">
        <v>78</v>
      </c>
      <c r="B67" s="113">
        <v>317227</v>
      </c>
      <c r="C67" s="119">
        <v>9</v>
      </c>
      <c r="D67" s="119">
        <v>9</v>
      </c>
      <c r="E67" s="123">
        <v>2</v>
      </c>
      <c r="F67" s="123">
        <v>4</v>
      </c>
      <c r="G67" s="121">
        <v>8</v>
      </c>
      <c r="H67" s="121">
        <v>1</v>
      </c>
      <c r="I67" s="121">
        <v>9</v>
      </c>
      <c r="J67" s="121" t="s">
        <v>53</v>
      </c>
      <c r="K67" s="121" t="s">
        <v>53</v>
      </c>
      <c r="L67" s="125">
        <v>8</v>
      </c>
      <c r="M67" s="126">
        <v>7</v>
      </c>
      <c r="N67" s="108">
        <v>33</v>
      </c>
      <c r="P67" s="61"/>
    </row>
    <row r="68" spans="1:16" ht="15.75" customHeight="1">
      <c r="A68" s="44" t="s">
        <v>79</v>
      </c>
      <c r="B68" s="113">
        <v>317228</v>
      </c>
      <c r="C68" s="119">
        <v>5</v>
      </c>
      <c r="D68" s="119">
        <v>3</v>
      </c>
      <c r="E68" s="123">
        <v>1</v>
      </c>
      <c r="F68" s="123">
        <v>6</v>
      </c>
      <c r="G68" s="121">
        <v>5</v>
      </c>
      <c r="H68" s="121">
        <v>3</v>
      </c>
      <c r="I68" s="121" t="s">
        <v>53</v>
      </c>
      <c r="J68" s="121" t="s">
        <v>53</v>
      </c>
      <c r="K68" s="121">
        <v>3</v>
      </c>
      <c r="L68" s="125">
        <v>8</v>
      </c>
      <c r="M68" s="126">
        <v>7</v>
      </c>
      <c r="N68" s="108">
        <v>22</v>
      </c>
      <c r="P68" s="61"/>
    </row>
    <row r="69" spans="1:16" ht="15.75" customHeight="1">
      <c r="A69" s="44" t="s">
        <v>80</v>
      </c>
      <c r="B69" s="113">
        <v>317229</v>
      </c>
      <c r="C69" s="119">
        <v>8</v>
      </c>
      <c r="D69" s="119">
        <v>6</v>
      </c>
      <c r="E69" s="123">
        <v>2</v>
      </c>
      <c r="F69" s="123">
        <v>9</v>
      </c>
      <c r="G69" s="121">
        <v>1</v>
      </c>
      <c r="H69" s="121">
        <v>1</v>
      </c>
      <c r="I69" s="121">
        <v>8</v>
      </c>
      <c r="J69" s="121" t="s">
        <v>53</v>
      </c>
      <c r="K69" s="121">
        <v>2</v>
      </c>
      <c r="L69" s="125">
        <v>8</v>
      </c>
      <c r="M69" s="126">
        <v>7</v>
      </c>
      <c r="N69" s="108">
        <v>31</v>
      </c>
      <c r="P69" s="61"/>
    </row>
    <row r="70" spans="1:16" ht="15.75" customHeight="1">
      <c r="A70" s="44" t="s">
        <v>81</v>
      </c>
      <c r="B70" s="113">
        <v>317230</v>
      </c>
      <c r="C70" s="119">
        <v>2</v>
      </c>
      <c r="D70" s="119">
        <v>5</v>
      </c>
      <c r="E70" s="123"/>
      <c r="F70" s="123"/>
      <c r="G70" s="121" t="s">
        <v>53</v>
      </c>
      <c r="H70" s="121">
        <v>2</v>
      </c>
      <c r="I70" s="121" t="s">
        <v>53</v>
      </c>
      <c r="J70" s="121" t="s">
        <v>53</v>
      </c>
      <c r="K70" s="121">
        <v>7</v>
      </c>
      <c r="L70" s="125">
        <v>8</v>
      </c>
      <c r="M70" s="126">
        <v>7</v>
      </c>
      <c r="N70" s="108">
        <v>32</v>
      </c>
      <c r="P70" s="61"/>
    </row>
    <row r="71" spans="1:16" ht="15.75" customHeight="1">
      <c r="A71" s="44" t="s">
        <v>82</v>
      </c>
      <c r="B71" s="113">
        <v>317231</v>
      </c>
      <c r="C71" s="119">
        <v>3</v>
      </c>
      <c r="D71" s="119">
        <v>3</v>
      </c>
      <c r="E71" s="123"/>
      <c r="F71" s="123"/>
      <c r="G71" s="121"/>
      <c r="H71" s="121"/>
      <c r="I71" s="121"/>
      <c r="J71" s="121"/>
      <c r="K71" s="121"/>
      <c r="L71" s="125">
        <v>8</v>
      </c>
      <c r="M71" s="126">
        <v>7</v>
      </c>
      <c r="N71" s="108" t="s">
        <v>278</v>
      </c>
      <c r="P71" s="61"/>
    </row>
    <row r="72" spans="1:16" ht="15.75" customHeight="1">
      <c r="A72" s="44" t="s">
        <v>83</v>
      </c>
      <c r="B72" s="113">
        <v>317232</v>
      </c>
      <c r="C72" s="119">
        <v>3</v>
      </c>
      <c r="D72" s="119">
        <v>6</v>
      </c>
      <c r="E72" s="123">
        <v>4</v>
      </c>
      <c r="F72" s="123">
        <v>9</v>
      </c>
      <c r="G72" s="121">
        <v>2</v>
      </c>
      <c r="H72" s="121">
        <v>4</v>
      </c>
      <c r="I72" s="121">
        <v>2</v>
      </c>
      <c r="J72" s="121">
        <v>2</v>
      </c>
      <c r="K72" s="121" t="s">
        <v>53</v>
      </c>
      <c r="L72" s="125">
        <v>8</v>
      </c>
      <c r="M72" s="126">
        <v>7</v>
      </c>
      <c r="N72" s="108">
        <v>33</v>
      </c>
      <c r="P72" s="61"/>
    </row>
    <row r="73" spans="1:16" ht="15.75" customHeight="1">
      <c r="A73" s="44" t="s">
        <v>84</v>
      </c>
      <c r="B73" s="113">
        <v>317233</v>
      </c>
      <c r="C73" s="120">
        <v>4</v>
      </c>
      <c r="D73" s="120">
        <v>6</v>
      </c>
      <c r="E73" s="124">
        <v>2</v>
      </c>
      <c r="F73" s="124">
        <v>7</v>
      </c>
      <c r="G73" s="122">
        <v>8</v>
      </c>
      <c r="H73" s="122" t="s">
        <v>53</v>
      </c>
      <c r="I73" s="122">
        <v>4</v>
      </c>
      <c r="J73" s="122" t="s">
        <v>53</v>
      </c>
      <c r="K73" s="121" t="s">
        <v>53</v>
      </c>
      <c r="L73" s="125">
        <v>8</v>
      </c>
      <c r="M73" s="126">
        <v>7</v>
      </c>
      <c r="N73" s="108">
        <v>30</v>
      </c>
      <c r="P73" s="61"/>
    </row>
    <row r="74" spans="1:16" ht="15.75" customHeight="1">
      <c r="A74" s="44" t="s">
        <v>175</v>
      </c>
      <c r="B74" s="113">
        <v>317234</v>
      </c>
      <c r="C74" s="119">
        <v>4</v>
      </c>
      <c r="D74" s="119">
        <v>5</v>
      </c>
      <c r="E74" s="123">
        <v>4</v>
      </c>
      <c r="F74" s="123">
        <v>5</v>
      </c>
      <c r="G74" s="121">
        <v>9</v>
      </c>
      <c r="H74" s="121">
        <v>2</v>
      </c>
      <c r="I74" s="121">
        <v>3</v>
      </c>
      <c r="J74" s="121" t="s">
        <v>53</v>
      </c>
      <c r="K74" s="121" t="s">
        <v>53</v>
      </c>
      <c r="L74" s="125">
        <v>8</v>
      </c>
      <c r="M74" s="126">
        <v>7</v>
      </c>
      <c r="N74" s="108">
        <v>29</v>
      </c>
      <c r="P74" s="61"/>
    </row>
    <row r="75" spans="1:16" ht="15.75" customHeight="1">
      <c r="A75" s="44" t="s">
        <v>85</v>
      </c>
      <c r="B75" s="113">
        <v>317235</v>
      </c>
      <c r="C75" s="119">
        <v>2</v>
      </c>
      <c r="D75" s="119">
        <v>5</v>
      </c>
      <c r="E75" s="123" t="s">
        <v>53</v>
      </c>
      <c r="F75" s="123">
        <v>1</v>
      </c>
      <c r="G75" s="121">
        <v>2</v>
      </c>
      <c r="H75" s="121">
        <v>4</v>
      </c>
      <c r="I75" s="121" t="s">
        <v>53</v>
      </c>
      <c r="J75" s="121">
        <v>2</v>
      </c>
      <c r="K75" s="121" t="s">
        <v>53</v>
      </c>
      <c r="L75" s="125">
        <v>8</v>
      </c>
      <c r="M75" s="126">
        <v>7</v>
      </c>
      <c r="N75" s="108">
        <v>35</v>
      </c>
      <c r="P75" s="61"/>
    </row>
    <row r="76" spans="1:16" ht="15.75" customHeight="1">
      <c r="A76" s="44" t="s">
        <v>86</v>
      </c>
      <c r="B76" s="113">
        <v>317236</v>
      </c>
      <c r="C76" s="119">
        <v>1</v>
      </c>
      <c r="D76" s="119">
        <v>3</v>
      </c>
      <c r="E76" s="123" t="s">
        <v>53</v>
      </c>
      <c r="F76" s="123">
        <v>4</v>
      </c>
      <c r="G76" s="121">
        <v>4</v>
      </c>
      <c r="H76" s="121">
        <v>1</v>
      </c>
      <c r="I76" s="121">
        <v>3</v>
      </c>
      <c r="J76" s="121">
        <v>3</v>
      </c>
      <c r="K76" s="121">
        <v>3</v>
      </c>
      <c r="L76" s="125">
        <v>8</v>
      </c>
      <c r="M76" s="126">
        <v>7</v>
      </c>
      <c r="N76" s="108">
        <v>19</v>
      </c>
      <c r="P76" s="61"/>
    </row>
    <row r="77" spans="1:16" ht="15.75" customHeight="1">
      <c r="A77" s="44" t="s">
        <v>87</v>
      </c>
      <c r="B77" s="113">
        <v>317237</v>
      </c>
      <c r="C77" s="119">
        <v>4</v>
      </c>
      <c r="D77" s="119">
        <v>6</v>
      </c>
      <c r="E77" s="123">
        <v>2</v>
      </c>
      <c r="F77" s="123">
        <v>4</v>
      </c>
      <c r="G77" s="121">
        <v>7</v>
      </c>
      <c r="H77" s="121">
        <v>3</v>
      </c>
      <c r="I77" s="121" t="s">
        <v>53</v>
      </c>
      <c r="J77" s="121" t="s">
        <v>53</v>
      </c>
      <c r="K77" s="121" t="s">
        <v>53</v>
      </c>
      <c r="L77" s="125">
        <v>8</v>
      </c>
      <c r="M77" s="126">
        <v>7</v>
      </c>
      <c r="N77" s="108">
        <v>23</v>
      </c>
      <c r="P77" s="61"/>
    </row>
    <row r="78" spans="1:16" ht="15.75" customHeight="1">
      <c r="A78" s="44" t="s">
        <v>88</v>
      </c>
      <c r="B78" s="113">
        <v>317238</v>
      </c>
      <c r="C78" s="119">
        <v>5</v>
      </c>
      <c r="D78" s="119">
        <v>6</v>
      </c>
      <c r="E78" s="123">
        <v>6</v>
      </c>
      <c r="F78" s="123">
        <v>3</v>
      </c>
      <c r="G78" s="121">
        <v>3</v>
      </c>
      <c r="H78" s="121">
        <v>9</v>
      </c>
      <c r="I78" s="121">
        <v>6</v>
      </c>
      <c r="J78" s="121">
        <v>5</v>
      </c>
      <c r="K78" s="121">
        <v>6</v>
      </c>
      <c r="L78" s="125">
        <v>8</v>
      </c>
      <c r="M78" s="126">
        <v>7</v>
      </c>
      <c r="N78" s="108">
        <v>32</v>
      </c>
      <c r="P78" s="61"/>
    </row>
    <row r="79" spans="1:16" ht="15.75" customHeight="1">
      <c r="A79" s="44" t="s">
        <v>89</v>
      </c>
      <c r="B79" s="113">
        <v>317239</v>
      </c>
      <c r="C79" s="119">
        <v>3</v>
      </c>
      <c r="D79" s="119">
        <v>3</v>
      </c>
      <c r="E79" s="123">
        <v>2</v>
      </c>
      <c r="F79" s="123">
        <v>4</v>
      </c>
      <c r="G79" s="121">
        <v>6</v>
      </c>
      <c r="H79" s="121">
        <v>7</v>
      </c>
      <c r="I79" s="121">
        <v>1</v>
      </c>
      <c r="J79" s="121" t="s">
        <v>53</v>
      </c>
      <c r="K79" s="121" t="s">
        <v>53</v>
      </c>
      <c r="L79" s="125">
        <v>8</v>
      </c>
      <c r="M79" s="126">
        <v>7</v>
      </c>
      <c r="N79" s="108">
        <v>24</v>
      </c>
      <c r="P79" s="61"/>
    </row>
    <row r="80" spans="1:16" ht="15.75" customHeight="1">
      <c r="A80" s="44" t="s">
        <v>90</v>
      </c>
      <c r="B80" s="113">
        <v>317240</v>
      </c>
      <c r="C80" s="119">
        <v>3</v>
      </c>
      <c r="D80" s="119">
        <v>3</v>
      </c>
      <c r="E80" s="123">
        <v>4</v>
      </c>
      <c r="F80" s="123">
        <v>3</v>
      </c>
      <c r="G80" s="121">
        <v>2</v>
      </c>
      <c r="H80" s="121">
        <v>8</v>
      </c>
      <c r="I80" s="121">
        <v>1</v>
      </c>
      <c r="J80" s="121" t="s">
        <v>53</v>
      </c>
      <c r="K80" s="121" t="s">
        <v>53</v>
      </c>
      <c r="L80" s="125">
        <v>8</v>
      </c>
      <c r="M80" s="126">
        <v>7</v>
      </c>
      <c r="N80" s="108">
        <v>23</v>
      </c>
      <c r="P80" s="61"/>
    </row>
    <row r="81" spans="1:29" ht="15.75" customHeight="1">
      <c r="A81" s="44" t="s">
        <v>91</v>
      </c>
      <c r="B81" s="113">
        <v>317241</v>
      </c>
      <c r="C81" s="119">
        <v>6</v>
      </c>
      <c r="D81" s="119">
        <v>7</v>
      </c>
      <c r="E81" s="123">
        <v>4</v>
      </c>
      <c r="F81" s="123">
        <v>2</v>
      </c>
      <c r="G81" s="121">
        <v>1</v>
      </c>
      <c r="H81" s="121" t="s">
        <v>53</v>
      </c>
      <c r="I81" s="121">
        <v>2</v>
      </c>
      <c r="J81" s="121" t="s">
        <v>53</v>
      </c>
      <c r="K81" s="121" t="s">
        <v>53</v>
      </c>
      <c r="L81" s="125">
        <v>8</v>
      </c>
      <c r="M81" s="126">
        <v>7</v>
      </c>
      <c r="N81" s="108">
        <v>36</v>
      </c>
      <c r="P81" s="61"/>
    </row>
    <row r="82" spans="1:29" ht="15.75" customHeight="1">
      <c r="B82" s="114" t="s">
        <v>98</v>
      </c>
      <c r="C82" s="87">
        <f t="shared" ref="C82:N82" si="0">AVERAGE(C12:C81)</f>
        <v>4.666666666666667</v>
      </c>
      <c r="D82" s="87">
        <f t="shared" si="0"/>
        <v>4.65625</v>
      </c>
      <c r="E82" s="87">
        <f t="shared" si="0"/>
        <v>3.1025641025641026</v>
      </c>
      <c r="F82" s="87">
        <f t="shared" si="0"/>
        <v>4.5555555555555554</v>
      </c>
      <c r="G82" s="87">
        <f t="shared" si="0"/>
        <v>5.3968253968253972</v>
      </c>
      <c r="H82" s="87">
        <f t="shared" si="0"/>
        <v>4.5555555555555554</v>
      </c>
      <c r="I82" s="87">
        <f t="shared" si="0"/>
        <v>4.1212121212121211</v>
      </c>
      <c r="J82" s="87">
        <f t="shared" si="0"/>
        <v>3.6</v>
      </c>
      <c r="K82" s="87">
        <f t="shared" si="0"/>
        <v>3.9</v>
      </c>
      <c r="L82" s="87">
        <f t="shared" si="0"/>
        <v>8</v>
      </c>
      <c r="M82" s="87">
        <f t="shared" si="0"/>
        <v>7</v>
      </c>
      <c r="N82" s="87">
        <f t="shared" si="0"/>
        <v>35.681159420289852</v>
      </c>
    </row>
    <row r="83" spans="1:29" ht="30" customHeight="1">
      <c r="B83" s="115" t="s">
        <v>99</v>
      </c>
      <c r="C83" s="79">
        <f t="shared" ref="C83:N83" si="1">VALUE(ROUNDUP(C9*0.45,1))</f>
        <v>4.5</v>
      </c>
      <c r="D83" s="79">
        <f t="shared" si="1"/>
        <v>4.5</v>
      </c>
      <c r="E83" s="79">
        <f t="shared" si="1"/>
        <v>4.5</v>
      </c>
      <c r="F83" s="79">
        <f t="shared" si="1"/>
        <v>4.5</v>
      </c>
      <c r="G83" s="79">
        <f t="shared" si="1"/>
        <v>6.3</v>
      </c>
      <c r="H83" s="79">
        <f t="shared" si="1"/>
        <v>6.3</v>
      </c>
      <c r="I83" s="79">
        <f t="shared" si="1"/>
        <v>6.3</v>
      </c>
      <c r="J83" s="79">
        <f t="shared" si="1"/>
        <v>6.3</v>
      </c>
      <c r="K83" s="79">
        <f t="shared" si="1"/>
        <v>6.3</v>
      </c>
      <c r="L83" s="79">
        <f t="shared" si="1"/>
        <v>3.6</v>
      </c>
      <c r="M83" s="79">
        <f t="shared" si="1"/>
        <v>3.2</v>
      </c>
      <c r="N83" s="79">
        <f t="shared" si="1"/>
        <v>31.5</v>
      </c>
    </row>
    <row r="84" spans="1:29" ht="15.75" customHeight="1">
      <c r="B84" s="61"/>
    </row>
    <row r="85" spans="1:29" ht="15.75" customHeight="1">
      <c r="B85" s="42" t="s">
        <v>100</v>
      </c>
      <c r="C85" s="62">
        <f t="shared" ref="C85:N85" si="2">COUNT(C12:C78)</f>
        <v>63</v>
      </c>
      <c r="D85" s="62">
        <f t="shared" si="2"/>
        <v>61</v>
      </c>
      <c r="E85" s="62">
        <f t="shared" si="2"/>
        <v>36</v>
      </c>
      <c r="F85" s="62">
        <f t="shared" si="2"/>
        <v>42</v>
      </c>
      <c r="G85" s="62">
        <f t="shared" si="2"/>
        <v>60</v>
      </c>
      <c r="H85" s="62">
        <f t="shared" si="2"/>
        <v>43</v>
      </c>
      <c r="I85" s="62">
        <f t="shared" si="2"/>
        <v>30</v>
      </c>
      <c r="J85" s="62">
        <f t="shared" si="2"/>
        <v>15</v>
      </c>
      <c r="K85" s="62">
        <f t="shared" si="2"/>
        <v>20</v>
      </c>
      <c r="L85" s="62">
        <f>COUNT(N12:N78)</f>
        <v>66</v>
      </c>
      <c r="M85" s="62">
        <f t="shared" si="2"/>
        <v>67</v>
      </c>
      <c r="N85" s="62">
        <f t="shared" si="2"/>
        <v>66</v>
      </c>
    </row>
    <row r="86" spans="1:29" ht="15.75" customHeight="1">
      <c r="B86" s="42" t="s">
        <v>101</v>
      </c>
      <c r="C86" s="62">
        <f t="shared" ref="C86:N86" si="3">COUNTIF(C12:C78,"&gt;="&amp;C83)</f>
        <v>29</v>
      </c>
      <c r="D86" s="62">
        <f t="shared" si="3"/>
        <v>32</v>
      </c>
      <c r="E86" s="62">
        <f t="shared" si="3"/>
        <v>7</v>
      </c>
      <c r="F86" s="62">
        <f t="shared" si="3"/>
        <v>21</v>
      </c>
      <c r="G86" s="62">
        <f t="shared" si="3"/>
        <v>20</v>
      </c>
      <c r="H86" s="62">
        <f t="shared" si="3"/>
        <v>11</v>
      </c>
      <c r="I86" s="62">
        <f t="shared" si="3"/>
        <v>7</v>
      </c>
      <c r="J86" s="62">
        <f t="shared" si="3"/>
        <v>1</v>
      </c>
      <c r="K86" s="62">
        <f t="shared" si="3"/>
        <v>3</v>
      </c>
      <c r="L86" s="62">
        <f>COUNTIF(N12:N78,"&gt;="&amp;L83)</f>
        <v>66</v>
      </c>
      <c r="M86" s="62">
        <f t="shared" si="3"/>
        <v>67</v>
      </c>
      <c r="N86" s="62">
        <f t="shared" si="3"/>
        <v>47</v>
      </c>
    </row>
    <row r="87" spans="1:29" ht="15.75" customHeight="1">
      <c r="B87" s="42" t="s">
        <v>102</v>
      </c>
      <c r="C87" s="63">
        <f t="shared" ref="C87:J87" si="4">ROUNDUP((C86*100)/C85,2)</f>
        <v>46.04</v>
      </c>
      <c r="D87" s="63">
        <f t="shared" si="4"/>
        <v>52.46</v>
      </c>
      <c r="E87" s="63">
        <f t="shared" si="4"/>
        <v>19.450000000000003</v>
      </c>
      <c r="F87" s="63">
        <f t="shared" si="4"/>
        <v>50</v>
      </c>
      <c r="G87" s="63">
        <f t="shared" si="4"/>
        <v>33.339999999999996</v>
      </c>
      <c r="H87" s="63">
        <f t="shared" si="4"/>
        <v>25.59</v>
      </c>
      <c r="I87" s="63">
        <f t="shared" si="4"/>
        <v>23.34</v>
      </c>
      <c r="J87" s="63">
        <f t="shared" si="4"/>
        <v>6.67</v>
      </c>
      <c r="K87" s="63" t="s">
        <v>103</v>
      </c>
      <c r="L87" s="63">
        <f t="shared" ref="L87:N87" si="5">ROUNDUP((L86*100)/L85,2)</f>
        <v>100</v>
      </c>
      <c r="M87" s="63">
        <f t="shared" si="5"/>
        <v>100</v>
      </c>
      <c r="N87" s="63">
        <f t="shared" si="5"/>
        <v>71.22</v>
      </c>
      <c r="P87" s="166"/>
      <c r="Q87" s="166"/>
      <c r="R87" s="166"/>
      <c r="S87" s="166"/>
      <c r="T87" s="166"/>
      <c r="U87" s="166"/>
      <c r="V87" s="166"/>
      <c r="W87" s="166"/>
      <c r="X87" s="166"/>
      <c r="Y87" s="166"/>
      <c r="Z87" s="166"/>
      <c r="AA87" s="166"/>
      <c r="AB87" s="166"/>
      <c r="AC87" s="166"/>
    </row>
    <row r="88" spans="1:29" ht="15.75" customHeight="1">
      <c r="B88" s="64" t="s">
        <v>104</v>
      </c>
      <c r="C88" s="63">
        <f t="shared" ref="C88:J88" si="6">IF(C87&gt;=$C92,3,IF(C87&gt;=$C91,(2+(C87-55)/10),IF(C87&gt;=$C90,(1+(C87-45)/10),1)))</f>
        <v>1.1039999999999999</v>
      </c>
      <c r="D88" s="63">
        <f t="shared" si="6"/>
        <v>1.746</v>
      </c>
      <c r="E88" s="63">
        <f t="shared" si="6"/>
        <v>1</v>
      </c>
      <c r="F88" s="63">
        <f t="shared" si="6"/>
        <v>1.5</v>
      </c>
      <c r="G88" s="63">
        <f t="shared" si="6"/>
        <v>1</v>
      </c>
      <c r="H88" s="63">
        <f t="shared" si="6"/>
        <v>1</v>
      </c>
      <c r="I88" s="63">
        <f t="shared" si="6"/>
        <v>1</v>
      </c>
      <c r="J88" s="63">
        <f t="shared" si="6"/>
        <v>1</v>
      </c>
      <c r="K88" s="63">
        <v>0</v>
      </c>
      <c r="L88" s="63">
        <f t="shared" ref="L88:N88" si="7">IF(L87&gt;=$C92,3,IF(L87&gt;=$C91,(2+(L87-55)/10),IF(L87&gt;=$C90,(1+(L87-45)/10),1)))</f>
        <v>3</v>
      </c>
      <c r="M88" s="63">
        <f t="shared" si="7"/>
        <v>3</v>
      </c>
      <c r="N88" s="63">
        <f t="shared" si="7"/>
        <v>3</v>
      </c>
    </row>
    <row r="89" spans="1:29" ht="15.75" customHeight="1"/>
    <row r="90" spans="1:29" ht="15.75" customHeight="1">
      <c r="B90" s="62" t="s">
        <v>105</v>
      </c>
      <c r="C90" s="65">
        <v>45</v>
      </c>
      <c r="D90" s="66"/>
      <c r="E90" s="66"/>
      <c r="F90" s="66"/>
      <c r="G90" s="66"/>
      <c r="H90" s="153" t="s">
        <v>106</v>
      </c>
      <c r="I90" s="134"/>
      <c r="J90" s="134"/>
      <c r="K90" s="134"/>
      <c r="L90" s="134"/>
      <c r="M90" s="135"/>
      <c r="N90" s="66">
        <v>1</v>
      </c>
    </row>
    <row r="91" spans="1:29" ht="15.75" customHeight="1">
      <c r="B91" s="45" t="s">
        <v>107</v>
      </c>
      <c r="C91" s="67">
        <v>55</v>
      </c>
      <c r="D91" s="68"/>
      <c r="E91" s="68"/>
      <c r="F91" s="68"/>
      <c r="G91" s="68"/>
      <c r="H91" s="153" t="s">
        <v>108</v>
      </c>
      <c r="I91" s="134"/>
      <c r="J91" s="134"/>
      <c r="K91" s="134"/>
      <c r="L91" s="134"/>
      <c r="M91" s="135"/>
      <c r="N91" s="68">
        <v>2</v>
      </c>
    </row>
    <row r="92" spans="1:29" ht="15.75" customHeight="1">
      <c r="B92" s="45" t="s">
        <v>109</v>
      </c>
      <c r="C92" s="67">
        <v>65</v>
      </c>
      <c r="D92" s="68"/>
      <c r="E92" s="68"/>
      <c r="F92" s="68"/>
      <c r="G92" s="68"/>
      <c r="H92" s="153" t="s">
        <v>110</v>
      </c>
      <c r="I92" s="134"/>
      <c r="J92" s="134"/>
      <c r="K92" s="134"/>
      <c r="L92" s="134"/>
      <c r="M92" s="135"/>
      <c r="N92" s="68">
        <v>3</v>
      </c>
    </row>
    <row r="93" spans="1:29" ht="15.75" customHeight="1"/>
    <row r="94" spans="1:29" ht="15.75" customHeight="1">
      <c r="B94" s="170" t="s">
        <v>111</v>
      </c>
      <c r="C94" s="154" t="s">
        <v>112</v>
      </c>
      <c r="D94" s="135"/>
      <c r="E94" s="154" t="s">
        <v>113</v>
      </c>
      <c r="F94" s="135"/>
      <c r="G94" s="154" t="s">
        <v>10</v>
      </c>
      <c r="H94" s="134"/>
      <c r="I94" s="134"/>
      <c r="J94" s="134"/>
      <c r="K94" s="135"/>
      <c r="L94" s="154" t="s">
        <v>114</v>
      </c>
      <c r="M94" s="134"/>
      <c r="N94" s="134"/>
      <c r="O94" s="134"/>
      <c r="P94" s="134"/>
      <c r="Q94" s="135"/>
      <c r="R94" s="154" t="s">
        <v>115</v>
      </c>
      <c r="S94" s="134"/>
      <c r="T94" s="134"/>
      <c r="U94" s="134"/>
      <c r="V94" s="134"/>
      <c r="W94" s="135"/>
    </row>
    <row r="95" spans="1:29" ht="15.75" customHeight="1">
      <c r="B95" s="171"/>
      <c r="C95" s="69" t="s">
        <v>18</v>
      </c>
      <c r="D95" s="69" t="s">
        <v>19</v>
      </c>
      <c r="E95" s="69" t="s">
        <v>20</v>
      </c>
      <c r="F95" s="69" t="s">
        <v>21</v>
      </c>
      <c r="G95" s="69" t="s">
        <v>18</v>
      </c>
      <c r="H95" s="69" t="s">
        <v>19</v>
      </c>
      <c r="I95" s="69" t="s">
        <v>20</v>
      </c>
      <c r="J95" s="69" t="s">
        <v>21</v>
      </c>
      <c r="K95" s="69" t="s">
        <v>22</v>
      </c>
      <c r="L95" s="69" t="s">
        <v>18</v>
      </c>
      <c r="M95" s="69" t="s">
        <v>19</v>
      </c>
      <c r="N95" s="69" t="s">
        <v>20</v>
      </c>
      <c r="O95" s="69" t="s">
        <v>21</v>
      </c>
      <c r="P95" s="69" t="s">
        <v>22</v>
      </c>
      <c r="Q95" s="69" t="s">
        <v>116</v>
      </c>
      <c r="R95" s="69" t="s">
        <v>18</v>
      </c>
      <c r="S95" s="69" t="s">
        <v>19</v>
      </c>
      <c r="T95" s="69" t="s">
        <v>20</v>
      </c>
      <c r="U95" s="69" t="s">
        <v>21</v>
      </c>
      <c r="V95" s="69" t="s">
        <v>22</v>
      </c>
      <c r="W95" s="69" t="s">
        <v>116</v>
      </c>
    </row>
    <row r="96" spans="1:29" ht="15.75" customHeight="1">
      <c r="B96" s="172"/>
      <c r="C96" s="60">
        <f t="shared" ref="C96:K96" si="8">C88</f>
        <v>1.1039999999999999</v>
      </c>
      <c r="D96" s="60">
        <f t="shared" si="8"/>
        <v>1.746</v>
      </c>
      <c r="E96" s="60">
        <f t="shared" si="8"/>
        <v>1</v>
      </c>
      <c r="F96" s="60">
        <f t="shared" si="8"/>
        <v>1.5</v>
      </c>
      <c r="G96" s="60">
        <f t="shared" si="8"/>
        <v>1</v>
      </c>
      <c r="H96" s="60">
        <f t="shared" si="8"/>
        <v>1</v>
      </c>
      <c r="I96" s="60">
        <f t="shared" si="8"/>
        <v>1</v>
      </c>
      <c r="J96" s="60">
        <f t="shared" si="8"/>
        <v>1</v>
      </c>
      <c r="K96" s="60">
        <f t="shared" si="8"/>
        <v>0</v>
      </c>
      <c r="L96" s="60">
        <f t="shared" ref="L96:Q96" si="9">$M88</f>
        <v>3</v>
      </c>
      <c r="M96" s="60">
        <f t="shared" si="9"/>
        <v>3</v>
      </c>
      <c r="N96" s="60">
        <f t="shared" si="9"/>
        <v>3</v>
      </c>
      <c r="O96" s="60">
        <f t="shared" si="9"/>
        <v>3</v>
      </c>
      <c r="P96" s="60">
        <f t="shared" si="9"/>
        <v>3</v>
      </c>
      <c r="Q96" s="60" t="s">
        <v>279</v>
      </c>
      <c r="R96" s="60">
        <f t="shared" ref="R96:W96" si="10">$N88</f>
        <v>3</v>
      </c>
      <c r="S96" s="60">
        <f t="shared" si="10"/>
        <v>3</v>
      </c>
      <c r="T96" s="60">
        <f t="shared" si="10"/>
        <v>3</v>
      </c>
      <c r="U96" s="60">
        <f t="shared" si="10"/>
        <v>3</v>
      </c>
      <c r="V96" s="60">
        <f t="shared" si="10"/>
        <v>3</v>
      </c>
      <c r="W96" s="60" t="s">
        <v>279</v>
      </c>
    </row>
    <row r="97" spans="1:17" ht="15.75" customHeight="1"/>
    <row r="98" spans="1:17" ht="15.75" customHeight="1">
      <c r="C98" s="133" t="s">
        <v>104</v>
      </c>
      <c r="D98" s="134"/>
      <c r="E98" s="134"/>
      <c r="F98" s="134"/>
      <c r="G98" s="134"/>
      <c r="H98" s="135"/>
      <c r="I98" s="61"/>
      <c r="J98" s="61"/>
      <c r="K98" s="61"/>
      <c r="L98" s="61"/>
    </row>
    <row r="99" spans="1:17" ht="15.75" customHeight="1">
      <c r="C99" s="59" t="s">
        <v>18</v>
      </c>
      <c r="D99" s="69" t="s">
        <v>19</v>
      </c>
      <c r="E99" s="69" t="s">
        <v>20</v>
      </c>
      <c r="F99" s="69" t="s">
        <v>21</v>
      </c>
      <c r="G99" s="155" t="s">
        <v>22</v>
      </c>
      <c r="H99" s="156"/>
    </row>
    <row r="100" spans="1:17" ht="15.75" customHeight="1">
      <c r="A100" s="157" t="s">
        <v>117</v>
      </c>
      <c r="B100" s="135"/>
      <c r="C100" s="60">
        <f>SUMIF($C$95:$X$95,"CO1",$C$96:$X$96)/COUNTIF($C$95:$X$95,"CO1")</f>
        <v>2.0259999999999998</v>
      </c>
      <c r="D100" s="60">
        <f>SUMIF($C$95:$X$95,"CO2",$C$96:$X$96)/COUNTIF($C$95:$X$95,"CO2")</f>
        <v>2.1865000000000001</v>
      </c>
      <c r="E100" s="60">
        <f>SUMIF($C$95:$X$95,"CO3",$C$96:$X$96)/COUNTIF($C$95:$X$95,"CO3")</f>
        <v>2</v>
      </c>
      <c r="F100" s="60">
        <f>SUMIF($C$95:$X$95,"CO4",$C$96:$X$96)/COUNTIF($C$95:$X$95,"CO4")</f>
        <v>2.125</v>
      </c>
      <c r="G100" s="158">
        <f>SUMIF($C$95:$X$95,"CO5",$C$96:$X$96)/COUNTIF($C$95:$X$95,"CO5")</f>
        <v>2</v>
      </c>
      <c r="H100" s="156"/>
    </row>
    <row r="101" spans="1:17" ht="15.75" customHeight="1">
      <c r="A101" s="157" t="s">
        <v>118</v>
      </c>
      <c r="B101" s="135"/>
      <c r="C101" s="60">
        <f t="shared" ref="C101:G101" si="11">$N88</f>
        <v>3</v>
      </c>
      <c r="D101" s="60">
        <f t="shared" si="11"/>
        <v>3</v>
      </c>
      <c r="E101" s="60">
        <f t="shared" si="11"/>
        <v>3</v>
      </c>
      <c r="F101" s="60">
        <f t="shared" si="11"/>
        <v>3</v>
      </c>
      <c r="G101" s="158">
        <f t="shared" si="11"/>
        <v>3</v>
      </c>
      <c r="H101" s="156"/>
    </row>
    <row r="102" spans="1:17" ht="45.75" customHeight="1">
      <c r="A102" s="161" t="s">
        <v>119</v>
      </c>
      <c r="B102" s="135"/>
      <c r="C102" s="92">
        <f t="shared" ref="C102:G102" si="12">(0.8*C101+0.2*C100)</f>
        <v>2.8052000000000001</v>
      </c>
      <c r="D102" s="92">
        <f t="shared" si="12"/>
        <v>2.8373000000000004</v>
      </c>
      <c r="E102" s="92">
        <f t="shared" si="12"/>
        <v>2.8000000000000003</v>
      </c>
      <c r="F102" s="92">
        <f t="shared" si="12"/>
        <v>2.8250000000000002</v>
      </c>
      <c r="G102" s="162">
        <f t="shared" si="12"/>
        <v>2.8000000000000003</v>
      </c>
      <c r="H102" s="156"/>
      <c r="K102" s="95"/>
    </row>
    <row r="103" spans="1:17" ht="15.75" customHeight="1"/>
    <row r="104" spans="1:17" ht="15.75" customHeight="1">
      <c r="B104" s="163" t="s">
        <v>120</v>
      </c>
      <c r="C104" s="134"/>
      <c r="D104" s="134"/>
      <c r="E104" s="134"/>
      <c r="F104" s="134"/>
      <c r="G104" s="134"/>
      <c r="H104" s="134"/>
      <c r="I104" s="135"/>
      <c r="J104" s="96">
        <f>AVERAGE(C102:H102)</f>
        <v>2.8135000000000003</v>
      </c>
    </row>
    <row r="105" spans="1:17" ht="15.75" customHeight="1"/>
    <row r="106" spans="1:17" ht="15.75" customHeight="1"/>
    <row r="107" spans="1:17" ht="15.75" customHeight="1"/>
    <row r="108" spans="1:17" ht="15.75" customHeight="1">
      <c r="B108" s="133" t="s">
        <v>121</v>
      </c>
      <c r="C108" s="134"/>
      <c r="D108" s="134"/>
      <c r="E108" s="134"/>
      <c r="F108" s="134"/>
      <c r="G108" s="134"/>
      <c r="H108" s="134"/>
      <c r="I108" s="134"/>
      <c r="J108" s="134"/>
      <c r="K108" s="134"/>
      <c r="L108" s="134"/>
      <c r="M108" s="134"/>
      <c r="N108" s="135"/>
      <c r="O108" s="61"/>
      <c r="P108" s="61"/>
      <c r="Q108" s="61"/>
    </row>
    <row r="109" spans="1:17" ht="15.75" customHeight="1">
      <c r="B109" s="59" t="s">
        <v>122</v>
      </c>
      <c r="C109" s="69" t="s">
        <v>123</v>
      </c>
      <c r="D109" s="69" t="s">
        <v>124</v>
      </c>
      <c r="E109" s="69" t="s">
        <v>125</v>
      </c>
      <c r="F109" s="69" t="s">
        <v>126</v>
      </c>
      <c r="G109" s="69" t="s">
        <v>127</v>
      </c>
      <c r="H109" s="69" t="s">
        <v>128</v>
      </c>
      <c r="I109" s="69" t="s">
        <v>129</v>
      </c>
      <c r="J109" s="69" t="s">
        <v>130</v>
      </c>
      <c r="K109" s="69" t="s">
        <v>131</v>
      </c>
      <c r="L109" s="69" t="s">
        <v>132</v>
      </c>
      <c r="M109" s="69" t="s">
        <v>133</v>
      </c>
      <c r="N109" s="69" t="s">
        <v>134</v>
      </c>
    </row>
    <row r="110" spans="1:17" ht="15.75" customHeight="1">
      <c r="B110" s="45" t="s">
        <v>164</v>
      </c>
      <c r="C110" s="127">
        <v>3</v>
      </c>
      <c r="D110" s="127">
        <v>2</v>
      </c>
      <c r="E110" s="127"/>
      <c r="F110" s="127">
        <v>1</v>
      </c>
      <c r="G110" s="127">
        <v>2</v>
      </c>
      <c r="H110" s="127"/>
      <c r="I110" s="127">
        <v>2</v>
      </c>
      <c r="J110" s="127">
        <v>1</v>
      </c>
      <c r="K110" s="127"/>
      <c r="L110" s="127"/>
      <c r="M110" s="127"/>
      <c r="N110" s="128">
        <v>2</v>
      </c>
    </row>
    <row r="111" spans="1:17" ht="15.75" customHeight="1">
      <c r="B111" s="45" t="s">
        <v>165</v>
      </c>
      <c r="C111" s="127">
        <v>3</v>
      </c>
      <c r="D111" s="127">
        <v>2</v>
      </c>
      <c r="E111" s="127">
        <v>2</v>
      </c>
      <c r="F111" s="127"/>
      <c r="G111" s="127">
        <v>2</v>
      </c>
      <c r="H111" s="127"/>
      <c r="I111" s="127"/>
      <c r="J111" s="127"/>
      <c r="K111" s="127"/>
      <c r="L111" s="127"/>
      <c r="M111" s="127"/>
      <c r="N111" s="128">
        <v>2</v>
      </c>
    </row>
    <row r="112" spans="1:17" ht="15.75" customHeight="1">
      <c r="B112" s="45" t="s">
        <v>166</v>
      </c>
      <c r="C112" s="127">
        <v>3</v>
      </c>
      <c r="D112" s="127">
        <v>2</v>
      </c>
      <c r="E112" s="127">
        <v>3</v>
      </c>
      <c r="F112" s="127">
        <v>2</v>
      </c>
      <c r="G112" s="127">
        <v>3</v>
      </c>
      <c r="H112" s="127"/>
      <c r="I112" s="127"/>
      <c r="J112" s="127"/>
      <c r="K112" s="127">
        <v>2</v>
      </c>
      <c r="L112" s="127">
        <v>2</v>
      </c>
      <c r="M112" s="127">
        <v>1</v>
      </c>
      <c r="N112" s="128">
        <v>2</v>
      </c>
    </row>
    <row r="113" spans="2:16" ht="15.75" customHeight="1">
      <c r="B113" s="45" t="s">
        <v>167</v>
      </c>
      <c r="C113" s="127">
        <v>3</v>
      </c>
      <c r="D113" s="127">
        <v>2</v>
      </c>
      <c r="E113" s="127">
        <v>3</v>
      </c>
      <c r="F113" s="127">
        <v>2</v>
      </c>
      <c r="G113" s="127">
        <v>3</v>
      </c>
      <c r="H113" s="127"/>
      <c r="I113" s="127"/>
      <c r="J113" s="127"/>
      <c r="K113" s="127">
        <v>2</v>
      </c>
      <c r="L113" s="127">
        <v>2</v>
      </c>
      <c r="M113" s="127">
        <v>1</v>
      </c>
      <c r="N113" s="128">
        <v>2</v>
      </c>
    </row>
    <row r="114" spans="2:16" ht="15.75" customHeight="1">
      <c r="B114" s="45" t="s">
        <v>168</v>
      </c>
      <c r="C114" s="75">
        <f t="shared" ref="C114:N114" si="13">SUM(C110:C113)/5</f>
        <v>2.4</v>
      </c>
      <c r="D114" s="75">
        <f t="shared" si="13"/>
        <v>1.6</v>
      </c>
      <c r="E114" s="75">
        <f t="shared" si="13"/>
        <v>1.6</v>
      </c>
      <c r="F114" s="75">
        <f t="shared" si="13"/>
        <v>1</v>
      </c>
      <c r="G114" s="75">
        <f t="shared" si="13"/>
        <v>2</v>
      </c>
      <c r="H114" s="75">
        <f t="shared" si="13"/>
        <v>0</v>
      </c>
      <c r="I114" s="75">
        <f t="shared" si="13"/>
        <v>0.4</v>
      </c>
      <c r="J114" s="75">
        <f t="shared" si="13"/>
        <v>0.2</v>
      </c>
      <c r="K114" s="75">
        <f t="shared" si="13"/>
        <v>0.8</v>
      </c>
      <c r="L114" s="75">
        <f t="shared" si="13"/>
        <v>0.8</v>
      </c>
      <c r="M114" s="75">
        <f t="shared" si="13"/>
        <v>0.4</v>
      </c>
      <c r="N114" s="75">
        <f t="shared" si="13"/>
        <v>1.6</v>
      </c>
    </row>
    <row r="115" spans="2:16" ht="15.75" customHeight="1"/>
    <row r="116" spans="2:16" ht="15.75" customHeight="1">
      <c r="B116" s="133" t="s">
        <v>141</v>
      </c>
      <c r="C116" s="134"/>
      <c r="D116" s="134"/>
      <c r="E116" s="134"/>
      <c r="F116" s="134"/>
      <c r="G116" s="134"/>
      <c r="H116" s="134"/>
      <c r="I116" s="134"/>
      <c r="J116" s="134"/>
      <c r="K116" s="134"/>
      <c r="L116" s="134"/>
      <c r="M116" s="134"/>
      <c r="N116" s="134"/>
      <c r="O116" s="135"/>
      <c r="P116" s="61"/>
    </row>
    <row r="117" spans="2:16" ht="15.75" customHeight="1">
      <c r="B117" s="59" t="s">
        <v>122</v>
      </c>
      <c r="C117" s="69" t="s">
        <v>142</v>
      </c>
      <c r="D117" s="69" t="s">
        <v>123</v>
      </c>
      <c r="E117" s="69" t="s">
        <v>124</v>
      </c>
      <c r="F117" s="69" t="s">
        <v>125</v>
      </c>
      <c r="G117" s="69" t="s">
        <v>126</v>
      </c>
      <c r="H117" s="69" t="s">
        <v>127</v>
      </c>
      <c r="I117" s="69" t="s">
        <v>128</v>
      </c>
      <c r="J117" s="69" t="s">
        <v>129</v>
      </c>
      <c r="K117" s="69" t="s">
        <v>130</v>
      </c>
      <c r="L117" s="69" t="s">
        <v>143</v>
      </c>
      <c r="M117" s="69" t="s">
        <v>132</v>
      </c>
      <c r="N117" s="69" t="s">
        <v>133</v>
      </c>
      <c r="O117" s="69" t="s">
        <v>134</v>
      </c>
    </row>
    <row r="118" spans="2:16" ht="15.75" customHeight="1">
      <c r="B118" s="45" t="s">
        <v>164</v>
      </c>
      <c r="C118" s="92">
        <f>C102</f>
        <v>2.8052000000000001</v>
      </c>
      <c r="D118" s="60">
        <f t="shared" ref="D118:O118" si="14">(C110/3)*$C118</f>
        <v>2.8052000000000001</v>
      </c>
      <c r="E118" s="60">
        <f t="shared" si="14"/>
        <v>1.8701333333333334</v>
      </c>
      <c r="F118" s="60">
        <f t="shared" si="14"/>
        <v>0</v>
      </c>
      <c r="G118" s="60">
        <f t="shared" si="14"/>
        <v>0.93506666666666671</v>
      </c>
      <c r="H118" s="60">
        <f t="shared" si="14"/>
        <v>1.8701333333333334</v>
      </c>
      <c r="I118" s="60">
        <f t="shared" si="14"/>
        <v>0</v>
      </c>
      <c r="J118" s="60">
        <f t="shared" si="14"/>
        <v>1.8701333333333334</v>
      </c>
      <c r="K118" s="60">
        <f t="shared" si="14"/>
        <v>0.93506666666666671</v>
      </c>
      <c r="L118" s="60">
        <f t="shared" si="14"/>
        <v>0</v>
      </c>
      <c r="M118" s="60">
        <f t="shared" si="14"/>
        <v>0</v>
      </c>
      <c r="N118" s="60">
        <f t="shared" si="14"/>
        <v>0</v>
      </c>
      <c r="O118" s="60">
        <f t="shared" si="14"/>
        <v>1.8701333333333334</v>
      </c>
    </row>
    <row r="119" spans="2:16" ht="15.75" customHeight="1">
      <c r="B119" s="45" t="s">
        <v>165</v>
      </c>
      <c r="C119" s="92">
        <f>D102</f>
        <v>2.8373000000000004</v>
      </c>
      <c r="D119" s="60">
        <f t="shared" ref="D119:E121" si="15">(C111/3)*$C119</f>
        <v>2.8373000000000004</v>
      </c>
      <c r="E119" s="60">
        <f t="shared" si="15"/>
        <v>1.8915333333333335</v>
      </c>
      <c r="F119" s="68">
        <v>1.91</v>
      </c>
      <c r="G119" s="60">
        <f t="shared" ref="G119:O119" si="16">(F111/3)*$C119</f>
        <v>0</v>
      </c>
      <c r="H119" s="60">
        <f t="shared" si="16"/>
        <v>1.8915333333333335</v>
      </c>
      <c r="I119" s="60">
        <f t="shared" si="16"/>
        <v>0</v>
      </c>
      <c r="J119" s="60">
        <f t="shared" si="16"/>
        <v>0</v>
      </c>
      <c r="K119" s="60">
        <f t="shared" si="16"/>
        <v>0</v>
      </c>
      <c r="L119" s="60">
        <f t="shared" si="16"/>
        <v>0</v>
      </c>
      <c r="M119" s="60">
        <f t="shared" si="16"/>
        <v>0</v>
      </c>
      <c r="N119" s="60">
        <f t="shared" si="16"/>
        <v>0</v>
      </c>
      <c r="O119" s="60">
        <f t="shared" si="16"/>
        <v>1.8915333333333335</v>
      </c>
    </row>
    <row r="120" spans="2:16" ht="15.75" customHeight="1">
      <c r="B120" s="45" t="s">
        <v>166</v>
      </c>
      <c r="C120" s="92">
        <f>E102</f>
        <v>2.8000000000000003</v>
      </c>
      <c r="D120" s="60">
        <f t="shared" si="15"/>
        <v>2.8000000000000003</v>
      </c>
      <c r="E120" s="60">
        <f t="shared" si="15"/>
        <v>1.8666666666666667</v>
      </c>
      <c r="F120" s="68">
        <v>2.84</v>
      </c>
      <c r="G120" s="60">
        <f t="shared" ref="G120:O120" si="17">(F112/3)*$C120</f>
        <v>1.8666666666666667</v>
      </c>
      <c r="H120" s="60">
        <f t="shared" si="17"/>
        <v>2.8000000000000003</v>
      </c>
      <c r="I120" s="60">
        <f t="shared" si="17"/>
        <v>0</v>
      </c>
      <c r="J120" s="60">
        <f t="shared" si="17"/>
        <v>0</v>
      </c>
      <c r="K120" s="60">
        <f t="shared" si="17"/>
        <v>0</v>
      </c>
      <c r="L120" s="60">
        <f t="shared" si="17"/>
        <v>1.8666666666666667</v>
      </c>
      <c r="M120" s="60">
        <f t="shared" si="17"/>
        <v>1.8666666666666667</v>
      </c>
      <c r="N120" s="60">
        <f t="shared" si="17"/>
        <v>0.93333333333333335</v>
      </c>
      <c r="O120" s="60">
        <f t="shared" si="17"/>
        <v>1.8666666666666667</v>
      </c>
    </row>
    <row r="121" spans="2:16" ht="15.75" customHeight="1">
      <c r="B121" s="45" t="s">
        <v>167</v>
      </c>
      <c r="C121" s="92">
        <f>F102</f>
        <v>2.8250000000000002</v>
      </c>
      <c r="D121" s="60">
        <f t="shared" si="15"/>
        <v>2.8250000000000002</v>
      </c>
      <c r="E121" s="60">
        <f t="shared" si="15"/>
        <v>1.8833333333333333</v>
      </c>
      <c r="F121" s="68">
        <v>1.94</v>
      </c>
      <c r="G121" s="60">
        <f t="shared" ref="G121:O121" si="18">(F113/3)*$C121</f>
        <v>1.8833333333333333</v>
      </c>
      <c r="H121" s="60">
        <f t="shared" si="18"/>
        <v>2.8250000000000002</v>
      </c>
      <c r="I121" s="60">
        <f t="shared" si="18"/>
        <v>0</v>
      </c>
      <c r="J121" s="60">
        <f t="shared" si="18"/>
        <v>0</v>
      </c>
      <c r="K121" s="60">
        <f t="shared" si="18"/>
        <v>0</v>
      </c>
      <c r="L121" s="60">
        <f t="shared" si="18"/>
        <v>1.8833333333333333</v>
      </c>
      <c r="M121" s="60">
        <f t="shared" si="18"/>
        <v>1.8833333333333333</v>
      </c>
      <c r="N121" s="60">
        <f t="shared" si="18"/>
        <v>0.94166666666666665</v>
      </c>
      <c r="O121" s="60">
        <f t="shared" si="18"/>
        <v>1.8833333333333333</v>
      </c>
    </row>
    <row r="122" spans="2:16" ht="15.75" customHeight="1">
      <c r="B122" s="45" t="s">
        <v>168</v>
      </c>
      <c r="C122" s="93" t="s">
        <v>144</v>
      </c>
      <c r="D122" s="77">
        <f t="shared" ref="D122:O122" si="19">AVERAGE(D118:D121)</f>
        <v>2.8168750000000005</v>
      </c>
      <c r="E122" s="77">
        <f t="shared" si="19"/>
        <v>1.8779166666666667</v>
      </c>
      <c r="F122" s="77">
        <f t="shared" si="19"/>
        <v>1.6724999999999999</v>
      </c>
      <c r="G122" s="77">
        <f t="shared" si="19"/>
        <v>1.1712666666666667</v>
      </c>
      <c r="H122" s="77">
        <f t="shared" si="19"/>
        <v>2.3466666666666667</v>
      </c>
      <c r="I122" s="77">
        <f t="shared" si="19"/>
        <v>0</v>
      </c>
      <c r="J122" s="77">
        <f t="shared" si="19"/>
        <v>0.46753333333333336</v>
      </c>
      <c r="K122" s="77">
        <f t="shared" si="19"/>
        <v>0.23376666666666668</v>
      </c>
      <c r="L122" s="77">
        <f t="shared" si="19"/>
        <v>0.9375</v>
      </c>
      <c r="M122" s="77">
        <f t="shared" si="19"/>
        <v>0.9375</v>
      </c>
      <c r="N122" s="77">
        <f t="shared" si="19"/>
        <v>0.46875</v>
      </c>
      <c r="O122" s="77">
        <f t="shared" si="19"/>
        <v>1.8779166666666667</v>
      </c>
    </row>
    <row r="123" spans="2:16" ht="15.75" customHeight="1"/>
    <row r="124" spans="2:16" ht="15.75" customHeight="1">
      <c r="B124" s="133" t="s">
        <v>145</v>
      </c>
      <c r="C124" s="134"/>
      <c r="D124" s="135"/>
      <c r="E124" s="61"/>
      <c r="F124" s="61"/>
      <c r="G124" s="61"/>
      <c r="H124" s="159" t="s">
        <v>146</v>
      </c>
      <c r="I124" s="159"/>
      <c r="J124" s="159"/>
      <c r="K124" s="159"/>
      <c r="L124" s="159"/>
      <c r="M124" s="159"/>
      <c r="N124" s="61"/>
      <c r="O124" s="61"/>
    </row>
    <row r="125" spans="2:16" ht="15.75" customHeight="1">
      <c r="B125" s="45" t="s">
        <v>122</v>
      </c>
      <c r="C125" s="68" t="s">
        <v>147</v>
      </c>
      <c r="D125" s="68" t="s">
        <v>148</v>
      </c>
      <c r="H125" s="160" t="s">
        <v>122</v>
      </c>
      <c r="I125" s="160"/>
      <c r="J125" s="160"/>
      <c r="K125" s="160"/>
      <c r="L125" s="79" t="s">
        <v>147</v>
      </c>
      <c r="M125" s="79" t="s">
        <v>148</v>
      </c>
    </row>
    <row r="126" spans="2:16" ht="15.75" customHeight="1">
      <c r="B126" s="45" t="s">
        <v>164</v>
      </c>
      <c r="C126" s="129">
        <v>3</v>
      </c>
      <c r="D126" s="129">
        <v>2</v>
      </c>
      <c r="H126" s="182" t="s">
        <v>164</v>
      </c>
      <c r="I126" s="183"/>
      <c r="J126" s="183"/>
      <c r="K126" s="184"/>
      <c r="L126" s="87">
        <f t="shared" ref="L126:M129" si="20">C126/3*$C118</f>
        <v>2.8052000000000001</v>
      </c>
      <c r="M126" s="87">
        <f t="shared" si="20"/>
        <v>1.8701333333333334</v>
      </c>
    </row>
    <row r="127" spans="2:16" ht="15.75" customHeight="1">
      <c r="B127" s="45" t="s">
        <v>165</v>
      </c>
      <c r="C127" s="129">
        <v>3</v>
      </c>
      <c r="D127" s="129">
        <v>3</v>
      </c>
      <c r="H127" s="182" t="s">
        <v>165</v>
      </c>
      <c r="I127" s="183"/>
      <c r="J127" s="183"/>
      <c r="K127" s="184"/>
      <c r="L127" s="87">
        <f t="shared" si="20"/>
        <v>2.8373000000000004</v>
      </c>
      <c r="M127" s="87">
        <f t="shared" si="20"/>
        <v>2.8373000000000004</v>
      </c>
    </row>
    <row r="128" spans="2:16" ht="15.75" customHeight="1">
      <c r="B128" s="45" t="s">
        <v>166</v>
      </c>
      <c r="C128" s="129">
        <v>3</v>
      </c>
      <c r="D128" s="129">
        <v>2</v>
      </c>
      <c r="H128" s="182" t="s">
        <v>166</v>
      </c>
      <c r="I128" s="183"/>
      <c r="J128" s="183"/>
      <c r="K128" s="184"/>
      <c r="L128" s="87">
        <f t="shared" si="20"/>
        <v>2.8000000000000003</v>
      </c>
      <c r="M128" s="87">
        <f t="shared" si="20"/>
        <v>1.8666666666666667</v>
      </c>
    </row>
    <row r="129" spans="2:14" ht="15.75" customHeight="1">
      <c r="B129" s="45" t="s">
        <v>167</v>
      </c>
      <c r="C129" s="129">
        <v>3</v>
      </c>
      <c r="D129" s="129">
        <v>2</v>
      </c>
      <c r="H129" s="182" t="s">
        <v>167</v>
      </c>
      <c r="I129" s="183"/>
      <c r="J129" s="183"/>
      <c r="K129" s="184"/>
      <c r="L129" s="87">
        <f t="shared" si="20"/>
        <v>2.8250000000000002</v>
      </c>
      <c r="M129" s="87">
        <f t="shared" si="20"/>
        <v>1.8833333333333333</v>
      </c>
    </row>
    <row r="130" spans="2:14" ht="15.75" customHeight="1">
      <c r="B130" s="45" t="s">
        <v>168</v>
      </c>
      <c r="C130" s="75">
        <f>SUM(C126:C129)/5</f>
        <v>2.4</v>
      </c>
      <c r="D130" s="75">
        <f>SUM(D126:D129)/5</f>
        <v>1.8</v>
      </c>
      <c r="F130" s="61"/>
      <c r="H130" s="157" t="s">
        <v>168</v>
      </c>
      <c r="I130" s="153"/>
      <c r="J130" s="153"/>
      <c r="K130" s="164"/>
      <c r="L130" s="88">
        <f>SUM(L126:L129)/5</f>
        <v>2.2535000000000003</v>
      </c>
      <c r="M130" s="88">
        <f>SUM(M126:M129)/5</f>
        <v>1.6914866666666668</v>
      </c>
    </row>
    <row r="131" spans="2:14" ht="15.75" customHeight="1">
      <c r="C131" s="86"/>
      <c r="D131" s="86"/>
      <c r="F131" s="61"/>
      <c r="J131" s="97"/>
      <c r="K131" s="90"/>
      <c r="L131" s="91"/>
      <c r="M131" s="91"/>
    </row>
    <row r="132" spans="2:14" ht="15.75" customHeight="1">
      <c r="C132" s="86"/>
      <c r="D132" s="86"/>
      <c r="F132" s="61"/>
      <c r="J132" s="97"/>
      <c r="K132" s="90"/>
      <c r="L132" s="91"/>
      <c r="M132" s="91"/>
    </row>
    <row r="133" spans="2:14" ht="15.75" customHeight="1">
      <c r="D133" s="61"/>
      <c r="E133" s="61"/>
      <c r="F133" s="61"/>
      <c r="G133" s="61"/>
      <c r="L133" s="61"/>
    </row>
    <row r="134" spans="2:14" ht="15.75" customHeight="1">
      <c r="K134" s="165"/>
      <c r="L134" s="166"/>
      <c r="M134" s="166"/>
      <c r="N134" s="166"/>
    </row>
    <row r="135" spans="2:14" ht="15.75" customHeight="1">
      <c r="K135" s="165"/>
      <c r="L135" s="166"/>
      <c r="M135" s="166"/>
      <c r="N135" s="166"/>
    </row>
    <row r="136" spans="2:14" ht="15.75" customHeight="1"/>
    <row r="137" spans="2:14" ht="15.75" customHeight="1"/>
    <row r="138" spans="2:14" ht="15.75" customHeight="1"/>
    <row r="139" spans="2:14" ht="15.75" customHeight="1"/>
    <row r="140" spans="2:14" ht="15.75" customHeight="1"/>
    <row r="141" spans="2:14" ht="15.75" customHeight="1"/>
    <row r="142" spans="2:14" ht="15.75" customHeight="1"/>
    <row r="143" spans="2:14" ht="15.75" customHeight="1"/>
    <row r="144" spans="2:14" ht="15.75" customHeight="1"/>
    <row r="145" spans="2:12" ht="15.75" customHeight="1"/>
    <row r="146" spans="2:12" ht="15.75" customHeight="1"/>
    <row r="147" spans="2:12" ht="15.75" customHeight="1"/>
    <row r="148" spans="2:12" ht="15.75" customHeight="1"/>
    <row r="149" spans="2:12" ht="15.75" customHeight="1"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</row>
    <row r="150" spans="2:12" ht="15.75" customHeight="1"/>
    <row r="151" spans="2:12" ht="15.75" customHeight="1"/>
    <row r="152" spans="2:12" ht="15.75" customHeight="1"/>
    <row r="153" spans="2:12" ht="15.75" customHeight="1"/>
    <row r="154" spans="2:12" ht="15.75" customHeight="1"/>
    <row r="155" spans="2:12" ht="15.75" customHeight="1"/>
    <row r="156" spans="2:12" ht="15.75" customHeight="1"/>
    <row r="157" spans="2:12" ht="15.75" customHeight="1"/>
    <row r="158" spans="2:12" ht="15.75" customHeight="1"/>
    <row r="159" spans="2:12" ht="15.75" customHeight="1"/>
    <row r="160" spans="2:12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</sheetData>
  <mergeCells count="47">
    <mergeCell ref="K135:N135"/>
    <mergeCell ref="B6:B8"/>
    <mergeCell ref="B94:B96"/>
    <mergeCell ref="L6:L8"/>
    <mergeCell ref="M6:M8"/>
    <mergeCell ref="N6:N8"/>
    <mergeCell ref="H128:K128"/>
    <mergeCell ref="H129:K129"/>
    <mergeCell ref="H130:K130"/>
    <mergeCell ref="K134:N134"/>
    <mergeCell ref="B124:D124"/>
    <mergeCell ref="H124:M124"/>
    <mergeCell ref="H125:K125"/>
    <mergeCell ref="H126:K126"/>
    <mergeCell ref="H127:K127"/>
    <mergeCell ref="A102:B102"/>
    <mergeCell ref="G102:H102"/>
    <mergeCell ref="B104:I104"/>
    <mergeCell ref="B108:N108"/>
    <mergeCell ref="B116:O116"/>
    <mergeCell ref="C98:H98"/>
    <mergeCell ref="G99:H99"/>
    <mergeCell ref="A100:B100"/>
    <mergeCell ref="G100:H100"/>
    <mergeCell ref="A101:B101"/>
    <mergeCell ref="G101:H101"/>
    <mergeCell ref="C94:D94"/>
    <mergeCell ref="E94:F94"/>
    <mergeCell ref="G94:K94"/>
    <mergeCell ref="L94:Q94"/>
    <mergeCell ref="R94:W94"/>
    <mergeCell ref="C11:N11"/>
    <mergeCell ref="P87:AC87"/>
    <mergeCell ref="H90:M90"/>
    <mergeCell ref="H91:M91"/>
    <mergeCell ref="H92:M92"/>
    <mergeCell ref="C6:D6"/>
    <mergeCell ref="E6:F6"/>
    <mergeCell ref="G6:K6"/>
    <mergeCell ref="C7:D7"/>
    <mergeCell ref="E7:F7"/>
    <mergeCell ref="G7:K7"/>
    <mergeCell ref="B1:N1"/>
    <mergeCell ref="B2:N2"/>
    <mergeCell ref="B3:N3"/>
    <mergeCell ref="B4:N4"/>
    <mergeCell ref="B5:N5"/>
  </mergeCells>
  <printOptions horizontalCentered="1" verticalCentered="1"/>
  <pageMargins left="0.23622047244094499" right="0.23622047244094499" top="0.74803149606299202" bottom="0.74803149606299202" header="0" footer="0"/>
  <pageSetup paperSize="9" orientation="landscape"/>
  <rowBreaks count="2" manualBreakCount="2">
    <brk id="33" man="1"/>
    <brk id="68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C996"/>
  <sheetViews>
    <sheetView topLeftCell="A55" workbookViewId="0">
      <selection activeCell="G102" sqref="G102:H102"/>
    </sheetView>
  </sheetViews>
  <sheetFormatPr defaultColWidth="12.5703125" defaultRowHeight="15" customHeight="1"/>
  <cols>
    <col min="1" max="1" width="6.7109375" style="33" customWidth="1"/>
    <col min="2" max="2" width="28.85546875" style="33" customWidth="1"/>
    <col min="3" max="23" width="6.7109375" style="33" customWidth="1"/>
    <col min="24" max="16384" width="12.5703125" style="33"/>
  </cols>
  <sheetData>
    <row r="1" spans="1:16" ht="28.5" customHeight="1">
      <c r="B1" s="130" t="s">
        <v>0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2"/>
    </row>
    <row r="2" spans="1:16" ht="15.75" customHeight="1">
      <c r="B2" s="186" t="s">
        <v>1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5"/>
    </row>
    <row r="3" spans="1:16" ht="15.75" customHeight="1">
      <c r="B3" s="186" t="s">
        <v>2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5"/>
    </row>
    <row r="4" spans="1:16" ht="15.75" customHeight="1">
      <c r="B4" s="187" t="s">
        <v>169</v>
      </c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5"/>
    </row>
    <row r="5" spans="1:16" ht="15.75" customHeight="1">
      <c r="B5" s="188" t="s">
        <v>3</v>
      </c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5"/>
    </row>
    <row r="6" spans="1:16" ht="15.75" customHeight="1">
      <c r="B6" s="167" t="s">
        <v>4</v>
      </c>
      <c r="C6" s="137">
        <v>20</v>
      </c>
      <c r="D6" s="138"/>
      <c r="E6" s="139">
        <v>20</v>
      </c>
      <c r="F6" s="140"/>
      <c r="G6" s="141">
        <v>70</v>
      </c>
      <c r="H6" s="142"/>
      <c r="I6" s="142"/>
      <c r="J6" s="142"/>
      <c r="K6" s="142"/>
      <c r="L6" s="173" t="s">
        <v>5</v>
      </c>
      <c r="M6" s="176" t="s">
        <v>6</v>
      </c>
      <c r="N6" s="179" t="s">
        <v>7</v>
      </c>
    </row>
    <row r="7" spans="1:16" ht="15.75" customHeight="1">
      <c r="B7" s="168"/>
      <c r="C7" s="143" t="s">
        <v>8</v>
      </c>
      <c r="D7" s="144"/>
      <c r="E7" s="145" t="s">
        <v>9</v>
      </c>
      <c r="F7" s="146"/>
      <c r="G7" s="147" t="s">
        <v>10</v>
      </c>
      <c r="H7" s="148"/>
      <c r="I7" s="148"/>
      <c r="J7" s="148"/>
      <c r="K7" s="149"/>
      <c r="L7" s="174"/>
      <c r="M7" s="177"/>
      <c r="N7" s="180"/>
    </row>
    <row r="8" spans="1:16" ht="39" customHeight="1">
      <c r="B8" s="169"/>
      <c r="C8" s="34" t="s">
        <v>11</v>
      </c>
      <c r="D8" s="34" t="s">
        <v>12</v>
      </c>
      <c r="E8" s="35" t="s">
        <v>11</v>
      </c>
      <c r="F8" s="35" t="s">
        <v>12</v>
      </c>
      <c r="G8" s="36" t="s">
        <v>11</v>
      </c>
      <c r="H8" s="36" t="s">
        <v>12</v>
      </c>
      <c r="I8" s="36" t="s">
        <v>13</v>
      </c>
      <c r="J8" s="36" t="s">
        <v>14</v>
      </c>
      <c r="K8" s="36" t="s">
        <v>15</v>
      </c>
      <c r="L8" s="175"/>
      <c r="M8" s="178"/>
      <c r="N8" s="181"/>
    </row>
    <row r="9" spans="1:16" ht="15.75" customHeight="1">
      <c r="B9" s="37" t="s">
        <v>16</v>
      </c>
      <c r="C9" s="38">
        <v>10</v>
      </c>
      <c r="D9" s="39">
        <v>10</v>
      </c>
      <c r="E9" s="40">
        <v>10</v>
      </c>
      <c r="F9" s="40">
        <v>10</v>
      </c>
      <c r="G9" s="41">
        <v>14</v>
      </c>
      <c r="H9" s="41">
        <v>14</v>
      </c>
      <c r="I9" s="41">
        <v>14</v>
      </c>
      <c r="J9" s="41">
        <v>14</v>
      </c>
      <c r="K9" s="41">
        <v>14</v>
      </c>
      <c r="L9" s="47">
        <v>8</v>
      </c>
      <c r="M9" s="48">
        <v>7</v>
      </c>
      <c r="N9" s="49">
        <v>70</v>
      </c>
    </row>
    <row r="10" spans="1:16" ht="65.099999999999994" customHeight="1">
      <c r="B10" s="37" t="s">
        <v>17</v>
      </c>
      <c r="C10" s="38" t="s">
        <v>18</v>
      </c>
      <c r="D10" s="39" t="s">
        <v>19</v>
      </c>
      <c r="E10" s="40" t="s">
        <v>20</v>
      </c>
      <c r="F10" s="40" t="s">
        <v>21</v>
      </c>
      <c r="G10" s="41" t="s">
        <v>18</v>
      </c>
      <c r="H10" s="41" t="s">
        <v>19</v>
      </c>
      <c r="I10" s="41" t="s">
        <v>20</v>
      </c>
      <c r="J10" s="41" t="s">
        <v>21</v>
      </c>
      <c r="K10" s="41" t="s">
        <v>22</v>
      </c>
      <c r="L10" s="50" t="s">
        <v>23</v>
      </c>
      <c r="M10" s="51" t="s">
        <v>23</v>
      </c>
      <c r="N10" s="52" t="s">
        <v>23</v>
      </c>
    </row>
    <row r="11" spans="1:16" ht="24.75" customHeight="1">
      <c r="A11" s="42" t="s">
        <v>24</v>
      </c>
      <c r="B11" s="43" t="s">
        <v>25</v>
      </c>
      <c r="C11" s="154" t="s">
        <v>26</v>
      </c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5"/>
    </row>
    <row r="12" spans="1:16" ht="15.75" customHeight="1">
      <c r="A12" s="44" t="s">
        <v>27</v>
      </c>
      <c r="B12" s="110">
        <v>317172</v>
      </c>
      <c r="C12" s="46"/>
      <c r="D12" s="46"/>
      <c r="E12" s="46"/>
      <c r="F12" s="46"/>
      <c r="G12" s="46"/>
      <c r="H12" s="46"/>
      <c r="I12" s="46"/>
      <c r="J12" s="46"/>
      <c r="K12" s="46"/>
      <c r="L12" s="125">
        <v>8</v>
      </c>
      <c r="M12" s="126">
        <v>7</v>
      </c>
      <c r="N12" s="108">
        <v>36</v>
      </c>
      <c r="P12" s="54"/>
    </row>
    <row r="13" spans="1:16" ht="15.75" customHeight="1">
      <c r="A13" s="44" t="s">
        <v>28</v>
      </c>
      <c r="B13" s="110">
        <v>317173</v>
      </c>
      <c r="C13" s="46"/>
      <c r="D13" s="46"/>
      <c r="E13" s="46"/>
      <c r="F13" s="46"/>
      <c r="G13" s="46"/>
      <c r="H13" s="46"/>
      <c r="I13" s="46"/>
      <c r="J13" s="46"/>
      <c r="K13" s="46"/>
      <c r="L13" s="125">
        <v>8</v>
      </c>
      <c r="M13" s="126">
        <v>7</v>
      </c>
      <c r="N13" s="108">
        <v>40</v>
      </c>
      <c r="P13" s="54"/>
    </row>
    <row r="14" spans="1:16" ht="15.75" customHeight="1">
      <c r="A14" s="44" t="s">
        <v>29</v>
      </c>
      <c r="B14" s="110">
        <v>317174</v>
      </c>
      <c r="C14" s="46"/>
      <c r="D14" s="46"/>
      <c r="E14" s="46"/>
      <c r="F14" s="46"/>
      <c r="G14" s="46"/>
      <c r="H14" s="46"/>
      <c r="I14" s="46"/>
      <c r="J14" s="46"/>
      <c r="K14" s="46"/>
      <c r="L14" s="125">
        <v>8</v>
      </c>
      <c r="M14" s="126">
        <v>7</v>
      </c>
      <c r="N14" s="108">
        <v>46</v>
      </c>
      <c r="P14" s="54"/>
    </row>
    <row r="15" spans="1:16" ht="15.75" customHeight="1">
      <c r="A15" s="44" t="s">
        <v>30</v>
      </c>
      <c r="B15" s="110">
        <v>317175</v>
      </c>
      <c r="C15" s="46"/>
      <c r="D15" s="46"/>
      <c r="E15" s="46"/>
      <c r="F15" s="46"/>
      <c r="G15" s="46"/>
      <c r="H15" s="46"/>
      <c r="I15" s="46"/>
      <c r="J15" s="46"/>
      <c r="K15" s="46"/>
      <c r="L15" s="125">
        <v>8</v>
      </c>
      <c r="M15" s="126">
        <v>7</v>
      </c>
      <c r="N15" s="108">
        <v>40</v>
      </c>
      <c r="P15" s="54"/>
    </row>
    <row r="16" spans="1:16" ht="15.75" customHeight="1">
      <c r="A16" s="44" t="s">
        <v>31</v>
      </c>
      <c r="B16" s="110">
        <v>317176</v>
      </c>
      <c r="C16" s="46"/>
      <c r="D16" s="46"/>
      <c r="E16" s="46"/>
      <c r="F16" s="46"/>
      <c r="G16" s="46"/>
      <c r="H16" s="46"/>
      <c r="I16" s="46"/>
      <c r="J16" s="46"/>
      <c r="K16" s="46"/>
      <c r="L16" s="125">
        <v>8</v>
      </c>
      <c r="M16" s="126">
        <v>7</v>
      </c>
      <c r="N16" s="108">
        <v>28</v>
      </c>
      <c r="P16" s="54"/>
    </row>
    <row r="17" spans="1:16" ht="15.75" customHeight="1">
      <c r="A17" s="44" t="s">
        <v>32</v>
      </c>
      <c r="B17" s="110">
        <v>317177</v>
      </c>
      <c r="C17" s="46"/>
      <c r="D17" s="46"/>
      <c r="E17" s="46"/>
      <c r="F17" s="46"/>
      <c r="G17" s="46"/>
      <c r="H17" s="46"/>
      <c r="I17" s="46"/>
      <c r="J17" s="46"/>
      <c r="K17" s="46"/>
      <c r="L17" s="125">
        <v>8</v>
      </c>
      <c r="M17" s="126">
        <v>7</v>
      </c>
      <c r="N17" s="108">
        <v>46</v>
      </c>
      <c r="P17" s="54"/>
    </row>
    <row r="18" spans="1:16" ht="15.75" customHeight="1">
      <c r="A18" s="44" t="s">
        <v>33</v>
      </c>
      <c r="B18" s="110">
        <v>317178</v>
      </c>
      <c r="C18" s="46"/>
      <c r="D18" s="46"/>
      <c r="E18" s="46"/>
      <c r="F18" s="46"/>
      <c r="G18" s="46"/>
      <c r="H18" s="46"/>
      <c r="I18" s="46"/>
      <c r="J18" s="46"/>
      <c r="K18" s="46"/>
      <c r="L18" s="125">
        <v>8</v>
      </c>
      <c r="M18" s="126">
        <v>7</v>
      </c>
      <c r="N18" s="108">
        <v>42</v>
      </c>
      <c r="P18" s="54"/>
    </row>
    <row r="19" spans="1:16" ht="15.75" customHeight="1">
      <c r="A19" s="44" t="s">
        <v>34</v>
      </c>
      <c r="B19" s="110">
        <v>317179</v>
      </c>
      <c r="C19" s="46"/>
      <c r="D19" s="46"/>
      <c r="E19" s="46"/>
      <c r="F19" s="46"/>
      <c r="G19" s="46"/>
      <c r="H19" s="46"/>
      <c r="I19" s="46"/>
      <c r="J19" s="46"/>
      <c r="K19" s="46"/>
      <c r="L19" s="125">
        <v>8</v>
      </c>
      <c r="M19" s="126">
        <v>7</v>
      </c>
      <c r="N19" s="108">
        <v>26</v>
      </c>
      <c r="P19" s="54"/>
    </row>
    <row r="20" spans="1:16" ht="15.75" customHeight="1">
      <c r="A20" s="44" t="s">
        <v>35</v>
      </c>
      <c r="B20" s="110">
        <v>31718</v>
      </c>
      <c r="C20" s="46"/>
      <c r="D20" s="46"/>
      <c r="E20" s="46"/>
      <c r="F20" s="46"/>
      <c r="G20" s="46"/>
      <c r="H20" s="46"/>
      <c r="I20" s="46"/>
      <c r="J20" s="46"/>
      <c r="K20" s="46"/>
      <c r="L20" s="125">
        <v>8</v>
      </c>
      <c r="M20" s="126">
        <v>7</v>
      </c>
      <c r="N20" s="108">
        <v>48</v>
      </c>
      <c r="P20" s="54"/>
    </row>
    <row r="21" spans="1:16" ht="15.75" customHeight="1">
      <c r="A21" s="44" t="s">
        <v>36</v>
      </c>
      <c r="B21" s="110">
        <v>317181</v>
      </c>
      <c r="C21" s="46"/>
      <c r="D21" s="46"/>
      <c r="E21" s="46"/>
      <c r="F21" s="46"/>
      <c r="G21" s="46"/>
      <c r="H21" s="46"/>
      <c r="I21" s="46"/>
      <c r="J21" s="46"/>
      <c r="K21" s="46"/>
      <c r="L21" s="125">
        <v>8</v>
      </c>
      <c r="M21" s="126">
        <v>7</v>
      </c>
      <c r="N21" s="108">
        <v>55</v>
      </c>
      <c r="P21" s="54"/>
    </row>
    <row r="22" spans="1:16" ht="15.75" customHeight="1">
      <c r="A22" s="44" t="s">
        <v>37</v>
      </c>
      <c r="B22" s="110">
        <v>317182</v>
      </c>
      <c r="C22" s="46"/>
      <c r="D22" s="46"/>
      <c r="E22" s="46"/>
      <c r="F22" s="46"/>
      <c r="G22" s="46"/>
      <c r="H22" s="46"/>
      <c r="I22" s="46"/>
      <c r="J22" s="46"/>
      <c r="K22" s="46"/>
      <c r="L22" s="125">
        <v>8</v>
      </c>
      <c r="M22" s="126">
        <v>7</v>
      </c>
      <c r="N22" s="108">
        <v>25</v>
      </c>
      <c r="P22" s="54"/>
    </row>
    <row r="23" spans="1:16" ht="15.75" customHeight="1">
      <c r="A23" s="44" t="s">
        <v>38</v>
      </c>
      <c r="B23" s="110">
        <v>317183</v>
      </c>
      <c r="C23" s="46"/>
      <c r="D23" s="46"/>
      <c r="E23" s="46"/>
      <c r="F23" s="46"/>
      <c r="G23" s="46"/>
      <c r="H23" s="46"/>
      <c r="I23" s="46"/>
      <c r="J23" s="46"/>
      <c r="K23" s="46"/>
      <c r="L23" s="125">
        <v>8</v>
      </c>
      <c r="M23" s="126">
        <v>7</v>
      </c>
      <c r="N23" s="108">
        <v>32</v>
      </c>
      <c r="P23" s="54"/>
    </row>
    <row r="24" spans="1:16" ht="15.75" customHeight="1">
      <c r="A24" s="44" t="s">
        <v>39</v>
      </c>
      <c r="B24" s="110">
        <v>317184</v>
      </c>
      <c r="C24" s="46"/>
      <c r="D24" s="46"/>
      <c r="E24" s="46"/>
      <c r="F24" s="46"/>
      <c r="G24" s="46"/>
      <c r="H24" s="46"/>
      <c r="I24" s="46"/>
      <c r="J24" s="46"/>
      <c r="K24" s="46"/>
      <c r="L24" s="125">
        <v>8</v>
      </c>
      <c r="M24" s="126">
        <v>7</v>
      </c>
      <c r="N24" s="108">
        <v>23</v>
      </c>
      <c r="P24" s="54"/>
    </row>
    <row r="25" spans="1:16" ht="15.75" customHeight="1">
      <c r="A25" s="44" t="s">
        <v>40</v>
      </c>
      <c r="B25" s="110">
        <v>317185</v>
      </c>
      <c r="C25" s="46"/>
      <c r="D25" s="46"/>
      <c r="E25" s="46"/>
      <c r="F25" s="46"/>
      <c r="G25" s="46"/>
      <c r="H25" s="46"/>
      <c r="I25" s="46"/>
      <c r="J25" s="46"/>
      <c r="K25" s="46"/>
      <c r="L25" s="125">
        <v>8</v>
      </c>
      <c r="M25" s="126">
        <v>7</v>
      </c>
      <c r="N25" s="108">
        <v>34</v>
      </c>
      <c r="P25" s="54"/>
    </row>
    <row r="26" spans="1:16" ht="15.75" customHeight="1">
      <c r="A26" s="44" t="s">
        <v>41</v>
      </c>
      <c r="B26" s="110">
        <v>317186</v>
      </c>
      <c r="C26" s="46"/>
      <c r="D26" s="46"/>
      <c r="E26" s="46"/>
      <c r="F26" s="46"/>
      <c r="G26" s="46"/>
      <c r="H26" s="46"/>
      <c r="I26" s="46"/>
      <c r="J26" s="46"/>
      <c r="K26" s="46"/>
      <c r="L26" s="125">
        <v>8</v>
      </c>
      <c r="M26" s="126">
        <v>7</v>
      </c>
      <c r="N26" s="108">
        <v>26</v>
      </c>
      <c r="P26" s="54"/>
    </row>
    <row r="27" spans="1:16" ht="15.75" customHeight="1">
      <c r="A27" s="44" t="s">
        <v>42</v>
      </c>
      <c r="B27" s="110">
        <v>317187</v>
      </c>
      <c r="C27" s="46"/>
      <c r="D27" s="46"/>
      <c r="E27" s="46"/>
      <c r="F27" s="46"/>
      <c r="G27" s="46"/>
      <c r="H27" s="46"/>
      <c r="I27" s="46"/>
      <c r="J27" s="46"/>
      <c r="K27" s="46"/>
      <c r="L27" s="125">
        <v>8</v>
      </c>
      <c r="M27" s="126">
        <v>7</v>
      </c>
      <c r="N27" s="108">
        <v>29</v>
      </c>
      <c r="P27" s="54"/>
    </row>
    <row r="28" spans="1:16" ht="15.75" customHeight="1">
      <c r="A28" s="44" t="s">
        <v>43</v>
      </c>
      <c r="B28" s="110">
        <v>317188</v>
      </c>
      <c r="C28" s="46"/>
      <c r="D28" s="46"/>
      <c r="E28" s="46"/>
      <c r="F28" s="46"/>
      <c r="G28" s="46"/>
      <c r="H28" s="46"/>
      <c r="I28" s="46"/>
      <c r="J28" s="46"/>
      <c r="K28" s="46"/>
      <c r="L28" s="125">
        <v>8</v>
      </c>
      <c r="M28" s="126">
        <v>7</v>
      </c>
      <c r="N28" s="108">
        <v>50</v>
      </c>
      <c r="P28" s="54"/>
    </row>
    <row r="29" spans="1:16" ht="15.75" customHeight="1">
      <c r="A29" s="44" t="s">
        <v>170</v>
      </c>
      <c r="B29" s="110">
        <v>317189</v>
      </c>
      <c r="C29" s="46"/>
      <c r="D29" s="46"/>
      <c r="E29" s="46"/>
      <c r="F29" s="46"/>
      <c r="G29" s="46"/>
      <c r="H29" s="46"/>
      <c r="I29" s="46"/>
      <c r="J29" s="46"/>
      <c r="K29" s="46"/>
      <c r="L29" s="125">
        <v>8</v>
      </c>
      <c r="M29" s="126">
        <v>7</v>
      </c>
      <c r="N29" s="108">
        <v>45</v>
      </c>
      <c r="P29" s="54"/>
    </row>
    <row r="30" spans="1:16" ht="15.75" customHeight="1">
      <c r="A30" s="44" t="s">
        <v>44</v>
      </c>
      <c r="B30" s="110">
        <v>31719</v>
      </c>
      <c r="C30" s="46"/>
      <c r="D30" s="46"/>
      <c r="E30" s="46"/>
      <c r="F30" s="46"/>
      <c r="G30" s="46"/>
      <c r="H30" s="46"/>
      <c r="I30" s="46"/>
      <c r="J30" s="46"/>
      <c r="K30" s="46"/>
      <c r="L30" s="125">
        <v>8</v>
      </c>
      <c r="M30" s="126">
        <v>7</v>
      </c>
      <c r="N30" s="108">
        <v>46</v>
      </c>
      <c r="P30" s="54"/>
    </row>
    <row r="31" spans="1:16" ht="15.75" customHeight="1">
      <c r="A31" s="44" t="s">
        <v>45</v>
      </c>
      <c r="B31" s="110">
        <v>317191</v>
      </c>
      <c r="C31" s="46"/>
      <c r="D31" s="46"/>
      <c r="E31" s="46"/>
      <c r="F31" s="46"/>
      <c r="G31" s="46"/>
      <c r="H31" s="46"/>
      <c r="I31" s="46"/>
      <c r="J31" s="46"/>
      <c r="K31" s="46"/>
      <c r="L31" s="125">
        <v>8</v>
      </c>
      <c r="M31" s="126">
        <v>7</v>
      </c>
      <c r="N31" s="108">
        <v>50</v>
      </c>
      <c r="P31" s="54"/>
    </row>
    <row r="32" spans="1:16" ht="15.75" customHeight="1">
      <c r="A32" s="44" t="s">
        <v>46</v>
      </c>
      <c r="B32" s="110">
        <v>317192</v>
      </c>
      <c r="C32" s="46"/>
      <c r="D32" s="46"/>
      <c r="E32" s="46"/>
      <c r="F32" s="46"/>
      <c r="G32" s="46"/>
      <c r="H32" s="46"/>
      <c r="I32" s="46"/>
      <c r="J32" s="46"/>
      <c r="K32" s="46"/>
      <c r="L32" s="125">
        <v>8</v>
      </c>
      <c r="M32" s="126">
        <v>7</v>
      </c>
      <c r="N32" s="108">
        <v>18</v>
      </c>
      <c r="P32" s="54"/>
    </row>
    <row r="33" spans="1:16" ht="15.75" customHeight="1">
      <c r="A33" s="44" t="s">
        <v>47</v>
      </c>
      <c r="B33" s="110">
        <v>317193</v>
      </c>
      <c r="C33" s="46"/>
      <c r="D33" s="46"/>
      <c r="E33" s="46"/>
      <c r="F33" s="46"/>
      <c r="G33" s="46"/>
      <c r="H33" s="46"/>
      <c r="I33" s="46"/>
      <c r="J33" s="46"/>
      <c r="K33" s="46"/>
      <c r="L33" s="125">
        <v>8</v>
      </c>
      <c r="M33" s="126">
        <v>7</v>
      </c>
      <c r="N33" s="108">
        <v>46</v>
      </c>
      <c r="P33" s="54"/>
    </row>
    <row r="34" spans="1:16" ht="15.75" customHeight="1">
      <c r="A34" s="44" t="s">
        <v>48</v>
      </c>
      <c r="B34" s="110">
        <v>317194</v>
      </c>
      <c r="C34" s="46"/>
      <c r="D34" s="46"/>
      <c r="E34" s="46"/>
      <c r="F34" s="46"/>
      <c r="G34" s="46"/>
      <c r="H34" s="46"/>
      <c r="I34" s="46"/>
      <c r="J34" s="46"/>
      <c r="K34" s="46"/>
      <c r="L34" s="125">
        <v>8</v>
      </c>
      <c r="M34" s="126">
        <v>7</v>
      </c>
      <c r="N34" s="108">
        <v>44</v>
      </c>
      <c r="P34" s="54"/>
    </row>
    <row r="35" spans="1:16" ht="15.75" customHeight="1">
      <c r="A35" s="44" t="s">
        <v>49</v>
      </c>
      <c r="B35" s="110">
        <v>317195</v>
      </c>
      <c r="C35" s="46"/>
      <c r="D35" s="46"/>
      <c r="E35" s="46"/>
      <c r="F35" s="46"/>
      <c r="G35" s="46"/>
      <c r="H35" s="46"/>
      <c r="I35" s="46"/>
      <c r="J35" s="46"/>
      <c r="K35" s="46"/>
      <c r="L35" s="125">
        <v>8</v>
      </c>
      <c r="M35" s="126">
        <v>7</v>
      </c>
      <c r="N35" s="108">
        <v>41</v>
      </c>
      <c r="P35" s="54"/>
    </row>
    <row r="36" spans="1:16" ht="15.75" customHeight="1">
      <c r="A36" s="44" t="s">
        <v>50</v>
      </c>
      <c r="B36" s="110">
        <v>317196</v>
      </c>
      <c r="C36" s="46"/>
      <c r="D36" s="46"/>
      <c r="E36" s="46"/>
      <c r="F36" s="46"/>
      <c r="G36" s="46"/>
      <c r="H36" s="46"/>
      <c r="I36" s="46"/>
      <c r="J36" s="46"/>
      <c r="K36" s="46"/>
      <c r="L36" s="125">
        <v>8</v>
      </c>
      <c r="M36" s="126">
        <v>7</v>
      </c>
      <c r="N36" s="108">
        <v>27</v>
      </c>
      <c r="P36" s="54"/>
    </row>
    <row r="37" spans="1:16" ht="15.75" customHeight="1">
      <c r="A37" s="44" t="s">
        <v>51</v>
      </c>
      <c r="B37" s="110">
        <v>317197</v>
      </c>
      <c r="C37" s="46"/>
      <c r="D37" s="46"/>
      <c r="E37" s="46"/>
      <c r="F37" s="46"/>
      <c r="G37" s="46"/>
      <c r="H37" s="46"/>
      <c r="I37" s="46"/>
      <c r="J37" s="46"/>
      <c r="K37" s="46"/>
      <c r="L37" s="125">
        <v>8</v>
      </c>
      <c r="M37" s="126">
        <v>7</v>
      </c>
      <c r="N37" s="108">
        <v>39</v>
      </c>
      <c r="P37" s="54"/>
    </row>
    <row r="38" spans="1:16" ht="15.75" customHeight="1">
      <c r="A38" s="44" t="s">
        <v>52</v>
      </c>
      <c r="B38" s="110">
        <v>317198</v>
      </c>
      <c r="C38" s="46"/>
      <c r="D38" s="46"/>
      <c r="E38" s="46"/>
      <c r="F38" s="46"/>
      <c r="G38" s="46"/>
      <c r="H38" s="46"/>
      <c r="I38" s="46"/>
      <c r="J38" s="46"/>
      <c r="K38" s="46"/>
      <c r="L38" s="125">
        <v>8</v>
      </c>
      <c r="M38" s="126">
        <v>7</v>
      </c>
      <c r="N38" s="108">
        <v>32</v>
      </c>
      <c r="P38" s="54"/>
    </row>
    <row r="39" spans="1:16" ht="15.75" customHeight="1">
      <c r="A39" s="44" t="s">
        <v>171</v>
      </c>
      <c r="B39" s="110">
        <v>317199</v>
      </c>
      <c r="C39" s="46"/>
      <c r="D39" s="46"/>
      <c r="E39" s="46"/>
      <c r="F39" s="46"/>
      <c r="G39" s="46"/>
      <c r="H39" s="46"/>
      <c r="I39" s="46"/>
      <c r="J39" s="46"/>
      <c r="K39" s="46"/>
      <c r="L39" s="125">
        <v>8</v>
      </c>
      <c r="M39" s="126">
        <v>7</v>
      </c>
      <c r="N39" s="108">
        <v>29</v>
      </c>
      <c r="P39" s="54"/>
    </row>
    <row r="40" spans="1:16" ht="15.75" customHeight="1">
      <c r="A40" s="44" t="s">
        <v>54</v>
      </c>
      <c r="B40" s="110">
        <v>317200</v>
      </c>
      <c r="C40" s="46"/>
      <c r="D40" s="46"/>
      <c r="E40" s="46"/>
      <c r="F40" s="46"/>
      <c r="G40" s="46"/>
      <c r="H40" s="46"/>
      <c r="I40" s="46"/>
      <c r="J40" s="46"/>
      <c r="K40" s="46"/>
      <c r="L40" s="125">
        <v>8</v>
      </c>
      <c r="M40" s="126">
        <v>7</v>
      </c>
      <c r="N40" s="108">
        <v>40</v>
      </c>
      <c r="P40" s="55"/>
    </row>
    <row r="41" spans="1:16" ht="15.75" customHeight="1">
      <c r="A41" s="44" t="s">
        <v>55</v>
      </c>
      <c r="B41" s="110">
        <v>317201</v>
      </c>
      <c r="C41" s="46"/>
      <c r="D41" s="46"/>
      <c r="E41" s="46"/>
      <c r="F41" s="46"/>
      <c r="G41" s="46"/>
      <c r="H41" s="46"/>
      <c r="I41" s="46"/>
      <c r="J41" s="46"/>
      <c r="K41" s="46"/>
      <c r="L41" s="125">
        <v>8</v>
      </c>
      <c r="M41" s="126">
        <v>7</v>
      </c>
      <c r="N41" s="108">
        <v>30</v>
      </c>
      <c r="P41" s="55"/>
    </row>
    <row r="42" spans="1:16" ht="15.75" customHeight="1">
      <c r="A42" s="44" t="s">
        <v>56</v>
      </c>
      <c r="B42" s="110">
        <v>317202</v>
      </c>
      <c r="C42" s="46"/>
      <c r="D42" s="46"/>
      <c r="E42" s="46"/>
      <c r="F42" s="46"/>
      <c r="G42" s="46"/>
      <c r="H42" s="46"/>
      <c r="I42" s="46"/>
      <c r="J42" s="46"/>
      <c r="K42" s="46"/>
      <c r="L42" s="125">
        <v>8</v>
      </c>
      <c r="M42" s="126">
        <v>7</v>
      </c>
      <c r="N42" s="108">
        <v>26</v>
      </c>
      <c r="P42" s="55"/>
    </row>
    <row r="43" spans="1:16" ht="15.75" customHeight="1">
      <c r="A43" s="44" t="s">
        <v>57</v>
      </c>
      <c r="B43" s="110">
        <v>317203</v>
      </c>
      <c r="C43" s="46"/>
      <c r="D43" s="46"/>
      <c r="E43" s="46"/>
      <c r="F43" s="46"/>
      <c r="G43" s="46"/>
      <c r="H43" s="46"/>
      <c r="I43" s="46"/>
      <c r="J43" s="46"/>
      <c r="K43" s="46"/>
      <c r="L43" s="125">
        <v>8</v>
      </c>
      <c r="M43" s="126">
        <v>7</v>
      </c>
      <c r="N43" s="108">
        <v>22</v>
      </c>
      <c r="P43" s="55"/>
    </row>
    <row r="44" spans="1:16" ht="15.75" customHeight="1">
      <c r="A44" s="44" t="s">
        <v>58</v>
      </c>
      <c r="B44" s="110">
        <v>317204</v>
      </c>
      <c r="C44" s="46"/>
      <c r="D44" s="46"/>
      <c r="E44" s="46"/>
      <c r="F44" s="46"/>
      <c r="G44" s="46"/>
      <c r="H44" s="46"/>
      <c r="I44" s="46"/>
      <c r="J44" s="46"/>
      <c r="K44" s="46"/>
      <c r="L44" s="125">
        <v>8</v>
      </c>
      <c r="M44" s="126">
        <v>7</v>
      </c>
      <c r="N44" s="108">
        <v>38</v>
      </c>
      <c r="P44" s="55"/>
    </row>
    <row r="45" spans="1:16" ht="15.75" customHeight="1">
      <c r="A45" s="44" t="s">
        <v>59</v>
      </c>
      <c r="B45" s="110">
        <v>317205</v>
      </c>
      <c r="C45" s="46"/>
      <c r="D45" s="46"/>
      <c r="E45" s="46"/>
      <c r="F45" s="46"/>
      <c r="G45" s="46"/>
      <c r="H45" s="46"/>
      <c r="I45" s="46"/>
      <c r="J45" s="46"/>
      <c r="K45" s="46"/>
      <c r="L45" s="125">
        <v>8</v>
      </c>
      <c r="M45" s="126">
        <v>7</v>
      </c>
      <c r="N45" s="108">
        <v>35</v>
      </c>
      <c r="P45" s="55"/>
    </row>
    <row r="46" spans="1:16" ht="15.75" customHeight="1">
      <c r="A46" s="44" t="s">
        <v>60</v>
      </c>
      <c r="B46" s="110">
        <v>317206</v>
      </c>
      <c r="C46" s="46"/>
      <c r="D46" s="46"/>
      <c r="E46" s="46"/>
      <c r="F46" s="46"/>
      <c r="G46" s="46"/>
      <c r="H46" s="46"/>
      <c r="I46" s="46"/>
      <c r="J46" s="46"/>
      <c r="K46" s="46"/>
      <c r="L46" s="125">
        <v>8</v>
      </c>
      <c r="M46" s="126">
        <v>7</v>
      </c>
      <c r="N46" s="108">
        <v>26</v>
      </c>
      <c r="P46" s="55"/>
    </row>
    <row r="47" spans="1:16" ht="15.75" customHeight="1">
      <c r="A47" s="44" t="s">
        <v>61</v>
      </c>
      <c r="B47" s="110">
        <v>317207</v>
      </c>
      <c r="C47" s="46"/>
      <c r="D47" s="46"/>
      <c r="E47" s="46"/>
      <c r="F47" s="46"/>
      <c r="G47" s="46"/>
      <c r="H47" s="46"/>
      <c r="I47" s="46"/>
      <c r="J47" s="46"/>
      <c r="K47" s="46"/>
      <c r="L47" s="125">
        <v>8</v>
      </c>
      <c r="M47" s="126">
        <v>7</v>
      </c>
      <c r="N47" s="108">
        <v>41</v>
      </c>
      <c r="P47" s="55"/>
    </row>
    <row r="48" spans="1:16" ht="15.75" customHeight="1">
      <c r="A48" s="44" t="s">
        <v>62</v>
      </c>
      <c r="B48" s="110">
        <v>317208</v>
      </c>
      <c r="C48" s="46"/>
      <c r="D48" s="46"/>
      <c r="E48" s="46"/>
      <c r="F48" s="46"/>
      <c r="G48" s="46"/>
      <c r="H48" s="46"/>
      <c r="I48" s="46"/>
      <c r="J48" s="46"/>
      <c r="K48" s="46"/>
      <c r="L48" s="125">
        <v>8</v>
      </c>
      <c r="M48" s="126">
        <v>7</v>
      </c>
      <c r="N48" s="108">
        <v>39</v>
      </c>
      <c r="P48" s="55"/>
    </row>
    <row r="49" spans="1:16" ht="15.75" customHeight="1">
      <c r="A49" s="44" t="s">
        <v>63</v>
      </c>
      <c r="B49" s="110">
        <v>317209</v>
      </c>
      <c r="C49" s="46"/>
      <c r="D49" s="46"/>
      <c r="E49" s="46"/>
      <c r="F49" s="46"/>
      <c r="G49" s="46"/>
      <c r="H49" s="46"/>
      <c r="I49" s="46"/>
      <c r="J49" s="46"/>
      <c r="K49" s="46"/>
      <c r="L49" s="125">
        <v>8</v>
      </c>
      <c r="M49" s="126">
        <v>7</v>
      </c>
      <c r="N49" s="108">
        <v>49</v>
      </c>
      <c r="P49" s="55"/>
    </row>
    <row r="50" spans="1:16" ht="15.75" customHeight="1">
      <c r="A50" s="44" t="s">
        <v>64</v>
      </c>
      <c r="B50" s="110">
        <v>317210</v>
      </c>
      <c r="C50" s="46"/>
      <c r="D50" s="46"/>
      <c r="E50" s="46"/>
      <c r="F50" s="46"/>
      <c r="G50" s="46"/>
      <c r="H50" s="46"/>
      <c r="I50" s="46"/>
      <c r="J50" s="46"/>
      <c r="K50" s="46"/>
      <c r="L50" s="125">
        <v>8</v>
      </c>
      <c r="M50" s="126">
        <v>7</v>
      </c>
      <c r="N50" s="108">
        <v>40</v>
      </c>
      <c r="P50" s="55"/>
    </row>
    <row r="51" spans="1:16" ht="15.75" customHeight="1">
      <c r="A51" s="44" t="s">
        <v>65</v>
      </c>
      <c r="B51" s="110">
        <v>317211</v>
      </c>
      <c r="C51" s="46"/>
      <c r="D51" s="46"/>
      <c r="E51" s="46"/>
      <c r="F51" s="46"/>
      <c r="G51" s="46"/>
      <c r="H51" s="46"/>
      <c r="I51" s="46"/>
      <c r="J51" s="46"/>
      <c r="K51" s="46"/>
      <c r="L51" s="125">
        <v>8</v>
      </c>
      <c r="M51" s="126">
        <v>7</v>
      </c>
      <c r="N51" s="108">
        <v>47</v>
      </c>
      <c r="P51" s="55"/>
    </row>
    <row r="52" spans="1:16" ht="15.75" customHeight="1">
      <c r="A52" s="44" t="s">
        <v>66</v>
      </c>
      <c r="B52" s="110">
        <v>317212</v>
      </c>
      <c r="C52" s="46"/>
      <c r="D52" s="46"/>
      <c r="E52" s="46"/>
      <c r="F52" s="46"/>
      <c r="G52" s="46"/>
      <c r="H52" s="46"/>
      <c r="I52" s="46"/>
      <c r="J52" s="46"/>
      <c r="K52" s="46"/>
      <c r="L52" s="125">
        <v>8</v>
      </c>
      <c r="M52" s="126">
        <v>7</v>
      </c>
      <c r="N52" s="108">
        <v>35</v>
      </c>
      <c r="P52" s="55"/>
    </row>
    <row r="53" spans="1:16" ht="15.75" customHeight="1">
      <c r="A53" s="44" t="s">
        <v>67</v>
      </c>
      <c r="B53" s="110">
        <v>317213</v>
      </c>
      <c r="C53" s="46"/>
      <c r="D53" s="46"/>
      <c r="E53" s="46"/>
      <c r="F53" s="46"/>
      <c r="G53" s="46"/>
      <c r="H53" s="46"/>
      <c r="I53" s="46"/>
      <c r="J53" s="46"/>
      <c r="K53" s="46"/>
      <c r="L53" s="125">
        <v>8</v>
      </c>
      <c r="M53" s="126">
        <v>7</v>
      </c>
      <c r="N53" s="108">
        <v>31</v>
      </c>
      <c r="P53" s="55"/>
    </row>
    <row r="54" spans="1:16" ht="15.75" customHeight="1">
      <c r="A54" s="44" t="s">
        <v>68</v>
      </c>
      <c r="B54" s="110">
        <v>317214</v>
      </c>
      <c r="C54" s="46"/>
      <c r="D54" s="46"/>
      <c r="E54" s="46"/>
      <c r="F54" s="46"/>
      <c r="G54" s="46"/>
      <c r="H54" s="46"/>
      <c r="I54" s="46"/>
      <c r="J54" s="46"/>
      <c r="K54" s="46"/>
      <c r="L54" s="125">
        <v>8</v>
      </c>
      <c r="M54" s="126">
        <v>7</v>
      </c>
      <c r="N54" s="108">
        <v>24</v>
      </c>
      <c r="P54" s="55"/>
    </row>
    <row r="55" spans="1:16" ht="15.75" customHeight="1">
      <c r="A55" s="44" t="s">
        <v>69</v>
      </c>
      <c r="B55" s="110">
        <v>317215</v>
      </c>
      <c r="C55" s="46"/>
      <c r="D55" s="46"/>
      <c r="E55" s="46"/>
      <c r="F55" s="46"/>
      <c r="G55" s="46"/>
      <c r="H55" s="46"/>
      <c r="I55" s="46"/>
      <c r="J55" s="46"/>
      <c r="K55" s="46"/>
      <c r="L55" s="125">
        <v>8</v>
      </c>
      <c r="M55" s="126">
        <v>7</v>
      </c>
      <c r="N55" s="108">
        <v>23</v>
      </c>
      <c r="P55" s="55"/>
    </row>
    <row r="56" spans="1:16" ht="15.75" customHeight="1">
      <c r="A56" s="44" t="s">
        <v>172</v>
      </c>
      <c r="B56" s="110">
        <v>317216</v>
      </c>
      <c r="C56" s="46"/>
      <c r="D56" s="46"/>
      <c r="E56" s="46"/>
      <c r="F56" s="46"/>
      <c r="G56" s="46"/>
      <c r="H56" s="46"/>
      <c r="I56" s="46"/>
      <c r="J56" s="46"/>
      <c r="K56" s="46"/>
      <c r="L56" s="125">
        <v>8</v>
      </c>
      <c r="M56" s="126">
        <v>7</v>
      </c>
      <c r="N56" s="108">
        <v>20</v>
      </c>
      <c r="P56" s="55"/>
    </row>
    <row r="57" spans="1:16" ht="15.75" customHeight="1">
      <c r="A57" s="44" t="s">
        <v>70</v>
      </c>
      <c r="B57" s="110">
        <v>317217</v>
      </c>
      <c r="C57" s="46"/>
      <c r="D57" s="46"/>
      <c r="E57" s="46"/>
      <c r="F57" s="46"/>
      <c r="G57" s="46"/>
      <c r="H57" s="46"/>
      <c r="I57" s="46"/>
      <c r="J57" s="46"/>
      <c r="K57" s="46"/>
      <c r="L57" s="125">
        <v>8</v>
      </c>
      <c r="M57" s="126">
        <v>7</v>
      </c>
      <c r="N57" s="108">
        <v>41</v>
      </c>
      <c r="P57" s="55"/>
    </row>
    <row r="58" spans="1:16" ht="15.75" customHeight="1">
      <c r="A58" s="44" t="s">
        <v>71</v>
      </c>
      <c r="B58" s="110">
        <v>317218</v>
      </c>
      <c r="C58" s="46"/>
      <c r="D58" s="46"/>
      <c r="E58" s="46"/>
      <c r="F58" s="46"/>
      <c r="G58" s="46"/>
      <c r="H58" s="46"/>
      <c r="I58" s="46"/>
      <c r="J58" s="46"/>
      <c r="K58" s="46"/>
      <c r="L58" s="125">
        <v>8</v>
      </c>
      <c r="M58" s="126">
        <v>7</v>
      </c>
      <c r="N58" s="108">
        <v>30</v>
      </c>
      <c r="P58" s="54"/>
    </row>
    <row r="59" spans="1:16" ht="15.75" customHeight="1">
      <c r="A59" s="44" t="s">
        <v>72</v>
      </c>
      <c r="B59" s="110">
        <v>317219</v>
      </c>
      <c r="C59" s="46"/>
      <c r="D59" s="46"/>
      <c r="E59" s="46"/>
      <c r="F59" s="46"/>
      <c r="G59" s="46"/>
      <c r="H59" s="46"/>
      <c r="I59" s="46"/>
      <c r="J59" s="46"/>
      <c r="K59" s="46"/>
      <c r="L59" s="125">
        <v>8</v>
      </c>
      <c r="M59" s="126">
        <v>7</v>
      </c>
      <c r="N59" s="108">
        <v>36</v>
      </c>
      <c r="P59" s="55"/>
    </row>
    <row r="60" spans="1:16" ht="15.75" customHeight="1">
      <c r="A60" s="44" t="s">
        <v>73</v>
      </c>
      <c r="B60" s="110">
        <v>317220</v>
      </c>
      <c r="C60" s="46"/>
      <c r="D60" s="46"/>
      <c r="E60" s="46"/>
      <c r="F60" s="46"/>
      <c r="G60" s="46"/>
      <c r="H60" s="46"/>
      <c r="I60" s="46"/>
      <c r="J60" s="46"/>
      <c r="K60" s="46"/>
      <c r="L60" s="125">
        <v>8</v>
      </c>
      <c r="M60" s="126">
        <v>7</v>
      </c>
      <c r="N60" s="108">
        <v>30</v>
      </c>
      <c r="P60" s="57"/>
    </row>
    <row r="61" spans="1:16" ht="15.75" customHeight="1">
      <c r="A61" s="44" t="s">
        <v>173</v>
      </c>
      <c r="B61" s="110">
        <v>317221</v>
      </c>
      <c r="C61" s="46"/>
      <c r="D61" s="46"/>
      <c r="E61" s="46"/>
      <c r="F61" s="46"/>
      <c r="G61" s="46"/>
      <c r="H61" s="46"/>
      <c r="I61" s="46"/>
      <c r="J61" s="46"/>
      <c r="K61" s="46"/>
      <c r="L61" s="125">
        <v>8</v>
      </c>
      <c r="M61" s="126">
        <v>7</v>
      </c>
      <c r="N61" s="108">
        <v>31</v>
      </c>
      <c r="P61" s="57"/>
    </row>
    <row r="62" spans="1:16" ht="15.75" customHeight="1">
      <c r="A62" s="44" t="s">
        <v>74</v>
      </c>
      <c r="B62" s="110">
        <v>317222</v>
      </c>
      <c r="C62" s="46"/>
      <c r="D62" s="46"/>
      <c r="E62" s="46"/>
      <c r="F62" s="46"/>
      <c r="G62" s="46"/>
      <c r="H62" s="46"/>
      <c r="I62" s="46"/>
      <c r="J62" s="46"/>
      <c r="K62" s="46"/>
      <c r="L62" s="125">
        <v>8</v>
      </c>
      <c r="M62" s="126">
        <v>7</v>
      </c>
      <c r="N62" s="108">
        <v>21</v>
      </c>
      <c r="P62" s="57"/>
    </row>
    <row r="63" spans="1:16" ht="15.75" customHeight="1">
      <c r="A63" s="44" t="s">
        <v>75</v>
      </c>
      <c r="B63" s="110">
        <v>317223</v>
      </c>
      <c r="C63" s="46"/>
      <c r="D63" s="46"/>
      <c r="E63" s="46"/>
      <c r="F63" s="46"/>
      <c r="G63" s="46"/>
      <c r="H63" s="46"/>
      <c r="I63" s="46"/>
      <c r="J63" s="46"/>
      <c r="K63" s="46"/>
      <c r="L63" s="125">
        <v>8</v>
      </c>
      <c r="M63" s="126">
        <v>7</v>
      </c>
      <c r="N63" s="108">
        <v>41</v>
      </c>
      <c r="P63" s="57"/>
    </row>
    <row r="64" spans="1:16" ht="15.75" customHeight="1">
      <c r="A64" s="44" t="s">
        <v>174</v>
      </c>
      <c r="B64" s="110">
        <v>317224</v>
      </c>
      <c r="C64" s="46"/>
      <c r="D64" s="46"/>
      <c r="E64" s="46"/>
      <c r="F64" s="46"/>
      <c r="G64" s="46"/>
      <c r="H64" s="46"/>
      <c r="I64" s="46"/>
      <c r="J64" s="46"/>
      <c r="K64" s="46"/>
      <c r="L64" s="125">
        <v>8</v>
      </c>
      <c r="M64" s="126">
        <v>7</v>
      </c>
      <c r="N64" s="108">
        <v>27</v>
      </c>
      <c r="P64" s="57"/>
    </row>
    <row r="65" spans="1:16" ht="15.75" customHeight="1">
      <c r="A65" s="44" t="s">
        <v>76</v>
      </c>
      <c r="B65" s="110">
        <v>317225</v>
      </c>
      <c r="C65" s="46"/>
      <c r="D65" s="46"/>
      <c r="E65" s="46"/>
      <c r="F65" s="46"/>
      <c r="G65" s="46"/>
      <c r="H65" s="46"/>
      <c r="I65" s="46"/>
      <c r="J65" s="46"/>
      <c r="K65" s="46"/>
      <c r="L65" s="125">
        <v>8</v>
      </c>
      <c r="M65" s="126">
        <v>7</v>
      </c>
      <c r="N65" s="108">
        <v>51</v>
      </c>
      <c r="P65" s="57"/>
    </row>
    <row r="66" spans="1:16" ht="15.75" customHeight="1">
      <c r="A66" s="44" t="s">
        <v>77</v>
      </c>
      <c r="B66" s="110">
        <v>317226</v>
      </c>
      <c r="C66" s="46"/>
      <c r="D66" s="46"/>
      <c r="E66" s="46"/>
      <c r="F66" s="46"/>
      <c r="G66" s="46"/>
      <c r="H66" s="46"/>
      <c r="I66" s="46"/>
      <c r="J66" s="46"/>
      <c r="K66" s="46"/>
      <c r="L66" s="125">
        <v>8</v>
      </c>
      <c r="M66" s="126">
        <v>7</v>
      </c>
      <c r="N66" s="108">
        <v>39</v>
      </c>
      <c r="P66" s="57"/>
    </row>
    <row r="67" spans="1:16" ht="15.75" customHeight="1">
      <c r="A67" s="44" t="s">
        <v>78</v>
      </c>
      <c r="B67" s="110">
        <v>317227</v>
      </c>
      <c r="C67" s="46"/>
      <c r="D67" s="46"/>
      <c r="E67" s="46"/>
      <c r="F67" s="46"/>
      <c r="G67" s="46"/>
      <c r="H67" s="46"/>
      <c r="I67" s="46"/>
      <c r="J67" s="46"/>
      <c r="K67" s="46"/>
      <c r="L67" s="125">
        <v>8</v>
      </c>
      <c r="M67" s="126">
        <v>7</v>
      </c>
      <c r="N67" s="108">
        <v>42</v>
      </c>
      <c r="P67" s="57"/>
    </row>
    <row r="68" spans="1:16" ht="15.75" customHeight="1">
      <c r="A68" s="44" t="s">
        <v>79</v>
      </c>
      <c r="B68" s="110">
        <v>317228</v>
      </c>
      <c r="C68" s="46"/>
      <c r="D68" s="46"/>
      <c r="E68" s="46"/>
      <c r="F68" s="46"/>
      <c r="G68" s="46"/>
      <c r="H68" s="46"/>
      <c r="I68" s="46"/>
      <c r="J68" s="46"/>
      <c r="K68" s="46"/>
      <c r="L68" s="125">
        <v>8</v>
      </c>
      <c r="M68" s="126">
        <v>7</v>
      </c>
      <c r="N68" s="108">
        <v>32</v>
      </c>
      <c r="P68" s="57"/>
    </row>
    <row r="69" spans="1:16" ht="15.75" customHeight="1">
      <c r="A69" s="44" t="s">
        <v>80</v>
      </c>
      <c r="B69" s="110">
        <v>317229</v>
      </c>
      <c r="C69" s="46"/>
      <c r="D69" s="46"/>
      <c r="E69" s="46"/>
      <c r="F69" s="46"/>
      <c r="G69" s="46"/>
      <c r="H69" s="46"/>
      <c r="I69" s="46"/>
      <c r="J69" s="46"/>
      <c r="K69" s="46"/>
      <c r="L69" s="125">
        <v>8</v>
      </c>
      <c r="M69" s="126">
        <v>7</v>
      </c>
      <c r="N69" s="108">
        <v>51</v>
      </c>
      <c r="P69" s="57"/>
    </row>
    <row r="70" spans="1:16" ht="15.75" customHeight="1">
      <c r="A70" s="44" t="s">
        <v>81</v>
      </c>
      <c r="B70" s="110">
        <v>317230</v>
      </c>
      <c r="C70" s="46"/>
      <c r="D70" s="46"/>
      <c r="E70" s="46"/>
      <c r="F70" s="46"/>
      <c r="G70" s="46"/>
      <c r="H70" s="46"/>
      <c r="I70" s="46"/>
      <c r="J70" s="46"/>
      <c r="K70" s="46"/>
      <c r="L70" s="125">
        <v>8</v>
      </c>
      <c r="M70" s="126">
        <v>7</v>
      </c>
      <c r="N70" s="108">
        <v>25</v>
      </c>
      <c r="P70" s="57"/>
    </row>
    <row r="71" spans="1:16" ht="15.75" customHeight="1">
      <c r="A71" s="44" t="s">
        <v>82</v>
      </c>
      <c r="B71" s="110">
        <v>317231</v>
      </c>
      <c r="C71" s="46"/>
      <c r="D71" s="46"/>
      <c r="E71" s="46"/>
      <c r="F71" s="46"/>
      <c r="G71" s="46"/>
      <c r="H71" s="46"/>
      <c r="I71" s="46"/>
      <c r="J71" s="46"/>
      <c r="K71" s="46"/>
      <c r="L71" s="125">
        <v>8</v>
      </c>
      <c r="M71" s="126">
        <v>7</v>
      </c>
      <c r="N71" s="108" t="s">
        <v>278</v>
      </c>
      <c r="P71" s="57"/>
    </row>
    <row r="72" spans="1:16" ht="15.75" customHeight="1">
      <c r="A72" s="44" t="s">
        <v>83</v>
      </c>
      <c r="B72" s="110">
        <v>317232</v>
      </c>
      <c r="C72" s="46"/>
      <c r="D72" s="46"/>
      <c r="E72" s="46"/>
      <c r="F72" s="46"/>
      <c r="G72" s="46"/>
      <c r="H72" s="46"/>
      <c r="I72" s="46"/>
      <c r="J72" s="46"/>
      <c r="K72" s="46"/>
      <c r="L72" s="125">
        <v>8</v>
      </c>
      <c r="M72" s="126">
        <v>7</v>
      </c>
      <c r="N72" s="108">
        <v>33</v>
      </c>
      <c r="P72" s="57"/>
    </row>
    <row r="73" spans="1:16" ht="15.75" customHeight="1">
      <c r="A73" s="44" t="s">
        <v>84</v>
      </c>
      <c r="B73" s="110">
        <v>317233</v>
      </c>
      <c r="C73" s="46"/>
      <c r="D73" s="46"/>
      <c r="E73" s="46"/>
      <c r="F73" s="46"/>
      <c r="G73" s="46"/>
      <c r="H73" s="46"/>
      <c r="I73" s="46"/>
      <c r="J73" s="46"/>
      <c r="K73" s="46"/>
      <c r="L73" s="125">
        <v>8</v>
      </c>
      <c r="M73" s="126">
        <v>7</v>
      </c>
      <c r="N73" s="108">
        <v>43</v>
      </c>
      <c r="P73" s="57"/>
    </row>
    <row r="74" spans="1:16" ht="15.75" customHeight="1">
      <c r="A74" s="44" t="s">
        <v>175</v>
      </c>
      <c r="B74" s="110">
        <v>317234</v>
      </c>
      <c r="C74" s="46"/>
      <c r="D74" s="46"/>
      <c r="E74" s="46"/>
      <c r="F74" s="46"/>
      <c r="G74" s="46"/>
      <c r="H74" s="46"/>
      <c r="I74" s="46"/>
      <c r="J74" s="46"/>
      <c r="K74" s="46"/>
      <c r="L74" s="125">
        <v>8</v>
      </c>
      <c r="M74" s="126">
        <v>7</v>
      </c>
      <c r="N74" s="108">
        <v>31</v>
      </c>
      <c r="P74" s="57"/>
    </row>
    <row r="75" spans="1:16" ht="15.75" customHeight="1">
      <c r="A75" s="44" t="s">
        <v>85</v>
      </c>
      <c r="B75" s="110">
        <v>317235</v>
      </c>
      <c r="C75" s="46"/>
      <c r="D75" s="46"/>
      <c r="E75" s="46"/>
      <c r="F75" s="46"/>
      <c r="G75" s="46"/>
      <c r="H75" s="46"/>
      <c r="I75" s="46"/>
      <c r="J75" s="46"/>
      <c r="K75" s="46"/>
      <c r="L75" s="125">
        <v>8</v>
      </c>
      <c r="M75" s="126">
        <v>7</v>
      </c>
      <c r="N75" s="108">
        <v>39</v>
      </c>
      <c r="P75" s="57"/>
    </row>
    <row r="76" spans="1:16" ht="15.75" customHeight="1">
      <c r="A76" s="44" t="s">
        <v>86</v>
      </c>
      <c r="B76" s="110">
        <v>317236</v>
      </c>
      <c r="C76" s="46"/>
      <c r="D76" s="46"/>
      <c r="E76" s="46"/>
      <c r="F76" s="46"/>
      <c r="G76" s="46"/>
      <c r="H76" s="46"/>
      <c r="I76" s="46"/>
      <c r="J76" s="46"/>
      <c r="K76" s="46"/>
      <c r="L76" s="125">
        <v>8</v>
      </c>
      <c r="M76" s="126">
        <v>7</v>
      </c>
      <c r="N76" s="108">
        <v>37</v>
      </c>
      <c r="P76" s="57"/>
    </row>
    <row r="77" spans="1:16" ht="15.75" customHeight="1">
      <c r="A77" s="44" t="s">
        <v>87</v>
      </c>
      <c r="B77" s="110">
        <v>317237</v>
      </c>
      <c r="C77" s="46"/>
      <c r="D77" s="46"/>
      <c r="E77" s="46"/>
      <c r="F77" s="46"/>
      <c r="G77" s="46"/>
      <c r="H77" s="46"/>
      <c r="I77" s="46"/>
      <c r="J77" s="46"/>
      <c r="K77" s="46"/>
      <c r="L77" s="125">
        <v>8</v>
      </c>
      <c r="M77" s="126">
        <v>7</v>
      </c>
      <c r="N77" s="108">
        <v>29</v>
      </c>
      <c r="P77" s="57"/>
    </row>
    <row r="78" spans="1:16" ht="15.75" customHeight="1">
      <c r="A78" s="44" t="s">
        <v>88</v>
      </c>
      <c r="B78" s="110">
        <v>317238</v>
      </c>
      <c r="C78" s="46"/>
      <c r="D78" s="46"/>
      <c r="E78" s="46"/>
      <c r="F78" s="46"/>
      <c r="G78" s="46"/>
      <c r="H78" s="46"/>
      <c r="I78" s="46"/>
      <c r="J78" s="46"/>
      <c r="K78" s="46"/>
      <c r="L78" s="125">
        <v>8</v>
      </c>
      <c r="M78" s="126">
        <v>7</v>
      </c>
      <c r="N78" s="108">
        <v>44</v>
      </c>
      <c r="P78" s="57"/>
    </row>
    <row r="79" spans="1:16" ht="15.75" customHeight="1">
      <c r="A79" s="44" t="s">
        <v>89</v>
      </c>
      <c r="B79" s="110">
        <v>317239</v>
      </c>
      <c r="C79" s="46"/>
      <c r="D79" s="46"/>
      <c r="E79" s="46"/>
      <c r="F79" s="46"/>
      <c r="G79" s="46"/>
      <c r="H79" s="46"/>
      <c r="I79" s="46"/>
      <c r="J79" s="46"/>
      <c r="K79" s="46"/>
      <c r="L79" s="125">
        <v>8</v>
      </c>
      <c r="M79" s="126">
        <v>7</v>
      </c>
      <c r="N79" s="108">
        <v>36</v>
      </c>
      <c r="P79" s="57"/>
    </row>
    <row r="80" spans="1:16" ht="15.75" customHeight="1">
      <c r="A80" s="44" t="s">
        <v>90</v>
      </c>
      <c r="B80" s="110">
        <v>317240</v>
      </c>
      <c r="C80" s="46"/>
      <c r="D80" s="46"/>
      <c r="E80" s="46"/>
      <c r="F80" s="46"/>
      <c r="G80" s="46"/>
      <c r="H80" s="46"/>
      <c r="I80" s="46"/>
      <c r="J80" s="46"/>
      <c r="K80" s="46"/>
      <c r="L80" s="125">
        <v>8</v>
      </c>
      <c r="M80" s="126">
        <v>7</v>
      </c>
      <c r="N80" s="108">
        <v>29</v>
      </c>
      <c r="P80" s="57"/>
    </row>
    <row r="81" spans="1:29" ht="15.75" customHeight="1">
      <c r="A81" s="44" t="s">
        <v>91</v>
      </c>
      <c r="B81" s="110">
        <v>317241</v>
      </c>
      <c r="C81" s="46"/>
      <c r="D81" s="46"/>
      <c r="E81" s="46"/>
      <c r="F81" s="46"/>
      <c r="G81" s="46"/>
      <c r="H81" s="46"/>
      <c r="I81" s="46"/>
      <c r="J81" s="46"/>
      <c r="K81" s="46"/>
      <c r="L81" s="125">
        <v>8</v>
      </c>
      <c r="M81" s="126">
        <v>7</v>
      </c>
      <c r="N81" s="108">
        <v>36</v>
      </c>
      <c r="P81" s="57"/>
    </row>
    <row r="82" spans="1:29" ht="15.75" customHeight="1">
      <c r="B82" s="59" t="s">
        <v>98</v>
      </c>
      <c r="C82" s="60" t="e">
        <f t="shared" ref="C82:N82" si="0">AVERAGE(C12:C81)</f>
        <v>#DIV/0!</v>
      </c>
      <c r="D82" s="60" t="e">
        <f t="shared" si="0"/>
        <v>#DIV/0!</v>
      </c>
      <c r="E82" s="60" t="e">
        <f t="shared" si="0"/>
        <v>#DIV/0!</v>
      </c>
      <c r="F82" s="60" t="e">
        <f t="shared" si="0"/>
        <v>#DIV/0!</v>
      </c>
      <c r="G82" s="60" t="e">
        <f t="shared" si="0"/>
        <v>#DIV/0!</v>
      </c>
      <c r="H82" s="60" t="e">
        <f t="shared" si="0"/>
        <v>#DIV/0!</v>
      </c>
      <c r="I82" s="60" t="e">
        <f t="shared" si="0"/>
        <v>#DIV/0!</v>
      </c>
      <c r="J82" s="60" t="e">
        <f t="shared" si="0"/>
        <v>#DIV/0!</v>
      </c>
      <c r="K82" s="60" t="e">
        <f t="shared" si="0"/>
        <v>#DIV/0!</v>
      </c>
      <c r="L82" s="60">
        <f t="shared" si="0"/>
        <v>8</v>
      </c>
      <c r="M82" s="60">
        <f t="shared" si="0"/>
        <v>7</v>
      </c>
      <c r="N82" s="60">
        <f t="shared" si="0"/>
        <v>35.695652173913047</v>
      </c>
      <c r="Q82" s="84"/>
    </row>
    <row r="83" spans="1:29" ht="30" customHeight="1">
      <c r="B83" s="42" t="s">
        <v>99</v>
      </c>
      <c r="C83" s="45">
        <f t="shared" ref="C83:N83" si="1">VALUE(ROUNDUP(C9*0.45,1))</f>
        <v>4.5</v>
      </c>
      <c r="D83" s="45">
        <f t="shared" si="1"/>
        <v>4.5</v>
      </c>
      <c r="E83" s="45">
        <f t="shared" si="1"/>
        <v>4.5</v>
      </c>
      <c r="F83" s="45">
        <f t="shared" si="1"/>
        <v>4.5</v>
      </c>
      <c r="G83" s="45">
        <f t="shared" si="1"/>
        <v>6.3</v>
      </c>
      <c r="H83" s="45">
        <f t="shared" si="1"/>
        <v>6.3</v>
      </c>
      <c r="I83" s="45">
        <f t="shared" si="1"/>
        <v>6.3</v>
      </c>
      <c r="J83" s="45">
        <f t="shared" si="1"/>
        <v>6.3</v>
      </c>
      <c r="K83" s="45">
        <f t="shared" si="1"/>
        <v>6.3</v>
      </c>
      <c r="L83" s="45">
        <f t="shared" si="1"/>
        <v>3.6</v>
      </c>
      <c r="M83" s="45">
        <f t="shared" si="1"/>
        <v>3.2</v>
      </c>
      <c r="N83" s="45">
        <f t="shared" si="1"/>
        <v>31.5</v>
      </c>
    </row>
    <row r="84" spans="1:29" ht="15.75" customHeight="1">
      <c r="B84" s="61"/>
    </row>
    <row r="85" spans="1:29" ht="15.75" customHeight="1">
      <c r="B85" s="42" t="s">
        <v>100</v>
      </c>
      <c r="C85" s="62">
        <f t="shared" ref="C85:N85" si="2">COUNT(C12:C78)</f>
        <v>0</v>
      </c>
      <c r="D85" s="62">
        <f t="shared" si="2"/>
        <v>0</v>
      </c>
      <c r="E85" s="62">
        <f t="shared" si="2"/>
        <v>0</v>
      </c>
      <c r="F85" s="62">
        <f t="shared" si="2"/>
        <v>0</v>
      </c>
      <c r="G85" s="62">
        <f t="shared" si="2"/>
        <v>0</v>
      </c>
      <c r="H85" s="62">
        <f t="shared" si="2"/>
        <v>0</v>
      </c>
      <c r="I85" s="62">
        <f t="shared" si="2"/>
        <v>0</v>
      </c>
      <c r="J85" s="62">
        <f t="shared" si="2"/>
        <v>0</v>
      </c>
      <c r="K85" s="62">
        <f t="shared" si="2"/>
        <v>0</v>
      </c>
      <c r="L85" s="62">
        <f t="shared" si="2"/>
        <v>67</v>
      </c>
      <c r="M85" s="62">
        <f t="shared" si="2"/>
        <v>67</v>
      </c>
      <c r="N85" s="62">
        <f t="shared" si="2"/>
        <v>66</v>
      </c>
    </row>
    <row r="86" spans="1:29" ht="15.75" customHeight="1">
      <c r="B86" s="42" t="s">
        <v>101</v>
      </c>
      <c r="C86" s="62">
        <f t="shared" ref="C86:N86" si="3">COUNTIF(C12:C78,"&gt;="&amp;C83)</f>
        <v>0</v>
      </c>
      <c r="D86" s="62">
        <f t="shared" si="3"/>
        <v>0</v>
      </c>
      <c r="E86" s="62">
        <f t="shared" si="3"/>
        <v>0</v>
      </c>
      <c r="F86" s="62">
        <f t="shared" si="3"/>
        <v>0</v>
      </c>
      <c r="G86" s="62">
        <f t="shared" si="3"/>
        <v>0</v>
      </c>
      <c r="H86" s="62">
        <f t="shared" si="3"/>
        <v>0</v>
      </c>
      <c r="I86" s="62">
        <f t="shared" si="3"/>
        <v>0</v>
      </c>
      <c r="J86" s="62">
        <f t="shared" si="3"/>
        <v>0</v>
      </c>
      <c r="K86" s="62">
        <f t="shared" si="3"/>
        <v>0</v>
      </c>
      <c r="L86" s="62">
        <f t="shared" si="3"/>
        <v>67</v>
      </c>
      <c r="M86" s="62">
        <f t="shared" si="3"/>
        <v>67</v>
      </c>
      <c r="N86" s="62">
        <f t="shared" si="3"/>
        <v>41</v>
      </c>
    </row>
    <row r="87" spans="1:29" ht="15.75" customHeight="1">
      <c r="B87" s="42" t="s">
        <v>102</v>
      </c>
      <c r="C87" s="63" t="e">
        <f t="shared" ref="C87:J87" si="4">ROUNDUP((C86*100)/C85,2)</f>
        <v>#DIV/0!</v>
      </c>
      <c r="D87" s="63" t="e">
        <f t="shared" si="4"/>
        <v>#DIV/0!</v>
      </c>
      <c r="E87" s="63" t="e">
        <f t="shared" si="4"/>
        <v>#DIV/0!</v>
      </c>
      <c r="F87" s="63" t="e">
        <f t="shared" si="4"/>
        <v>#DIV/0!</v>
      </c>
      <c r="G87" s="63" t="e">
        <f t="shared" si="4"/>
        <v>#DIV/0!</v>
      </c>
      <c r="H87" s="63" t="e">
        <f t="shared" si="4"/>
        <v>#DIV/0!</v>
      </c>
      <c r="I87" s="63" t="e">
        <f t="shared" si="4"/>
        <v>#DIV/0!</v>
      </c>
      <c r="J87" s="63" t="e">
        <f t="shared" si="4"/>
        <v>#DIV/0!</v>
      </c>
      <c r="K87" s="63" t="s">
        <v>103</v>
      </c>
      <c r="L87" s="63">
        <f t="shared" ref="L87:N87" si="5">ROUNDUP((L86*100)/L85,2)</f>
        <v>100</v>
      </c>
      <c r="M87" s="63">
        <f t="shared" si="5"/>
        <v>100</v>
      </c>
      <c r="N87" s="63">
        <f t="shared" si="5"/>
        <v>62.129999999999995</v>
      </c>
      <c r="P87" s="166"/>
      <c r="Q87" s="166"/>
      <c r="R87" s="166"/>
      <c r="S87" s="166"/>
      <c r="T87" s="166"/>
      <c r="U87" s="166"/>
      <c r="V87" s="166"/>
      <c r="W87" s="166"/>
      <c r="X87" s="166"/>
      <c r="Y87" s="166"/>
      <c r="Z87" s="166"/>
      <c r="AA87" s="166"/>
      <c r="AB87" s="166"/>
      <c r="AC87" s="166"/>
    </row>
    <row r="88" spans="1:29" ht="15.75" customHeight="1">
      <c r="B88" s="64" t="s">
        <v>104</v>
      </c>
      <c r="C88" s="63" t="e">
        <f t="shared" ref="C88:J88" si="6">IF(C87&gt;=$C92,3,IF(C87&gt;=$C91,(2+(C87-55)/10),IF(C87&gt;=$C90,(1+(C87-45)/10),1)))</f>
        <v>#DIV/0!</v>
      </c>
      <c r="D88" s="63" t="e">
        <f t="shared" si="6"/>
        <v>#DIV/0!</v>
      </c>
      <c r="E88" s="63" t="e">
        <f t="shared" si="6"/>
        <v>#DIV/0!</v>
      </c>
      <c r="F88" s="63" t="e">
        <f t="shared" si="6"/>
        <v>#DIV/0!</v>
      </c>
      <c r="G88" s="63" t="e">
        <f t="shared" si="6"/>
        <v>#DIV/0!</v>
      </c>
      <c r="H88" s="63" t="e">
        <f t="shared" si="6"/>
        <v>#DIV/0!</v>
      </c>
      <c r="I88" s="63" t="e">
        <f t="shared" si="6"/>
        <v>#DIV/0!</v>
      </c>
      <c r="J88" s="63" t="e">
        <f t="shared" si="6"/>
        <v>#DIV/0!</v>
      </c>
      <c r="K88" s="63">
        <v>0</v>
      </c>
      <c r="L88" s="63">
        <f t="shared" ref="L88:N88" si="7">IF(L87&gt;=$C92,3,IF(L87&gt;=$C91,(2+(L87-55)/10),IF(L87&gt;=$C90,(1+(L87-45)/10),1)))</f>
        <v>3</v>
      </c>
      <c r="M88" s="63">
        <f t="shared" si="7"/>
        <v>3</v>
      </c>
      <c r="N88" s="63">
        <f t="shared" si="7"/>
        <v>2.7129999999999996</v>
      </c>
    </row>
    <row r="89" spans="1:29" ht="15.75" customHeight="1"/>
    <row r="90" spans="1:29" ht="15.75" customHeight="1">
      <c r="B90" s="62" t="s">
        <v>105</v>
      </c>
      <c r="C90" s="65">
        <v>45</v>
      </c>
      <c r="D90" s="66"/>
      <c r="E90" s="66"/>
      <c r="F90" s="66"/>
      <c r="G90" s="66"/>
      <c r="H90" s="153" t="s">
        <v>106</v>
      </c>
      <c r="I90" s="134"/>
      <c r="J90" s="134"/>
      <c r="K90" s="134"/>
      <c r="L90" s="134"/>
      <c r="M90" s="135"/>
      <c r="N90" s="66">
        <v>1</v>
      </c>
    </row>
    <row r="91" spans="1:29" ht="15.75" customHeight="1">
      <c r="B91" s="45" t="s">
        <v>107</v>
      </c>
      <c r="C91" s="67">
        <v>55</v>
      </c>
      <c r="D91" s="68"/>
      <c r="E91" s="68"/>
      <c r="F91" s="68"/>
      <c r="G91" s="68"/>
      <c r="H91" s="153" t="s">
        <v>108</v>
      </c>
      <c r="I91" s="134"/>
      <c r="J91" s="134"/>
      <c r="K91" s="134"/>
      <c r="L91" s="134"/>
      <c r="M91" s="135"/>
      <c r="N91" s="68">
        <v>2</v>
      </c>
    </row>
    <row r="92" spans="1:29" ht="15.75" customHeight="1">
      <c r="B92" s="45" t="s">
        <v>109</v>
      </c>
      <c r="C92" s="67">
        <v>65</v>
      </c>
      <c r="D92" s="68"/>
      <c r="E92" s="68"/>
      <c r="F92" s="68"/>
      <c r="G92" s="68"/>
      <c r="H92" s="153" t="s">
        <v>110</v>
      </c>
      <c r="I92" s="134"/>
      <c r="J92" s="134"/>
      <c r="K92" s="134"/>
      <c r="L92" s="134"/>
      <c r="M92" s="135"/>
      <c r="N92" s="68">
        <v>3</v>
      </c>
    </row>
    <row r="93" spans="1:29" ht="15.75" customHeight="1"/>
    <row r="94" spans="1:29" ht="15.75" customHeight="1">
      <c r="B94" s="170" t="s">
        <v>111</v>
      </c>
      <c r="C94" s="154" t="s">
        <v>112</v>
      </c>
      <c r="D94" s="135"/>
      <c r="E94" s="154" t="s">
        <v>113</v>
      </c>
      <c r="F94" s="135"/>
      <c r="G94" s="154" t="s">
        <v>10</v>
      </c>
      <c r="H94" s="134"/>
      <c r="I94" s="134"/>
      <c r="J94" s="134"/>
      <c r="K94" s="135"/>
      <c r="L94" s="154" t="s">
        <v>114</v>
      </c>
      <c r="M94" s="134"/>
      <c r="N94" s="134"/>
      <c r="O94" s="134"/>
      <c r="P94" s="134"/>
      <c r="Q94" s="135"/>
      <c r="R94" s="154" t="s">
        <v>115</v>
      </c>
      <c r="S94" s="134"/>
      <c r="T94" s="134"/>
      <c r="U94" s="134"/>
      <c r="V94" s="134"/>
      <c r="W94" s="135"/>
    </row>
    <row r="95" spans="1:29" ht="15.75" customHeight="1">
      <c r="B95" s="171"/>
      <c r="C95" s="69" t="s">
        <v>18</v>
      </c>
      <c r="D95" s="69" t="s">
        <v>19</v>
      </c>
      <c r="E95" s="69" t="s">
        <v>20</v>
      </c>
      <c r="F95" s="69" t="s">
        <v>21</v>
      </c>
      <c r="G95" s="69" t="s">
        <v>18</v>
      </c>
      <c r="H95" s="69" t="s">
        <v>19</v>
      </c>
      <c r="I95" s="69" t="s">
        <v>20</v>
      </c>
      <c r="J95" s="69" t="s">
        <v>21</v>
      </c>
      <c r="K95" s="69" t="s">
        <v>22</v>
      </c>
      <c r="L95" s="69" t="s">
        <v>18</v>
      </c>
      <c r="M95" s="69" t="s">
        <v>19</v>
      </c>
      <c r="N95" s="69" t="s">
        <v>20</v>
      </c>
      <c r="O95" s="69" t="s">
        <v>21</v>
      </c>
      <c r="P95" s="69" t="s">
        <v>22</v>
      </c>
      <c r="Q95" s="69" t="s">
        <v>116</v>
      </c>
      <c r="R95" s="69" t="s">
        <v>18</v>
      </c>
      <c r="S95" s="69" t="s">
        <v>19</v>
      </c>
      <c r="T95" s="69" t="s">
        <v>20</v>
      </c>
      <c r="U95" s="69" t="s">
        <v>21</v>
      </c>
      <c r="V95" s="69" t="s">
        <v>22</v>
      </c>
      <c r="W95" s="69" t="s">
        <v>116</v>
      </c>
    </row>
    <row r="96" spans="1:29" ht="15.75" customHeight="1">
      <c r="B96" s="172"/>
      <c r="C96" s="60" t="e">
        <f t="shared" ref="C96:K96" si="8">C88</f>
        <v>#DIV/0!</v>
      </c>
      <c r="D96" s="60" t="e">
        <f t="shared" si="8"/>
        <v>#DIV/0!</v>
      </c>
      <c r="E96" s="60" t="e">
        <f t="shared" si="8"/>
        <v>#DIV/0!</v>
      </c>
      <c r="F96" s="60" t="e">
        <f t="shared" si="8"/>
        <v>#DIV/0!</v>
      </c>
      <c r="G96" s="60" t="e">
        <f t="shared" si="8"/>
        <v>#DIV/0!</v>
      </c>
      <c r="H96" s="60" t="e">
        <f t="shared" si="8"/>
        <v>#DIV/0!</v>
      </c>
      <c r="I96" s="60" t="e">
        <f t="shared" si="8"/>
        <v>#DIV/0!</v>
      </c>
      <c r="J96" s="60" t="e">
        <f t="shared" si="8"/>
        <v>#DIV/0!</v>
      </c>
      <c r="K96" s="60">
        <f t="shared" si="8"/>
        <v>0</v>
      </c>
      <c r="L96" s="60">
        <f t="shared" ref="L96:Q96" si="9">$M88</f>
        <v>3</v>
      </c>
      <c r="M96" s="60">
        <f t="shared" si="9"/>
        <v>3</v>
      </c>
      <c r="N96" s="60">
        <f t="shared" si="9"/>
        <v>3</v>
      </c>
      <c r="O96" s="60">
        <f t="shared" si="9"/>
        <v>3</v>
      </c>
      <c r="P96" s="60">
        <f t="shared" si="9"/>
        <v>3</v>
      </c>
      <c r="Q96" s="60" t="s">
        <v>279</v>
      </c>
      <c r="R96" s="60">
        <f t="shared" ref="R96:W96" si="10">$N88</f>
        <v>2.7129999999999996</v>
      </c>
      <c r="S96" s="60">
        <f t="shared" si="10"/>
        <v>2.7129999999999996</v>
      </c>
      <c r="T96" s="60">
        <f t="shared" si="10"/>
        <v>2.7129999999999996</v>
      </c>
      <c r="U96" s="60">
        <f t="shared" si="10"/>
        <v>2.7129999999999996</v>
      </c>
      <c r="V96" s="60">
        <f t="shared" si="10"/>
        <v>2.7129999999999996</v>
      </c>
      <c r="W96" s="60" t="s">
        <v>279</v>
      </c>
    </row>
    <row r="97" spans="1:18" ht="15.75" customHeight="1"/>
    <row r="98" spans="1:18" ht="15.75" customHeight="1">
      <c r="C98" s="186" t="s">
        <v>104</v>
      </c>
      <c r="D98" s="134"/>
      <c r="E98" s="134"/>
      <c r="F98" s="134"/>
      <c r="G98" s="134"/>
      <c r="H98" s="135"/>
      <c r="I98" s="78"/>
      <c r="J98" s="78"/>
      <c r="K98" s="78"/>
      <c r="L98" s="78"/>
    </row>
    <row r="99" spans="1:18" ht="15.75" customHeight="1">
      <c r="C99" s="59" t="s">
        <v>18</v>
      </c>
      <c r="D99" s="69" t="s">
        <v>19</v>
      </c>
      <c r="E99" s="69" t="s">
        <v>20</v>
      </c>
      <c r="F99" s="69" t="s">
        <v>21</v>
      </c>
      <c r="G99" s="155" t="s">
        <v>22</v>
      </c>
      <c r="H99" s="156"/>
    </row>
    <row r="100" spans="1:18" ht="15.75" customHeight="1">
      <c r="A100" s="157" t="s">
        <v>117</v>
      </c>
      <c r="B100" s="135"/>
      <c r="C100" s="60" t="e">
        <f>SUMIF($C$95:$X$95,"CO1",$C$96:$X$96)/COUNTIF($C$95:$X$95,"CO1")</f>
        <v>#DIV/0!</v>
      </c>
      <c r="D100" s="60" t="e">
        <f>SUMIF($C$95:$X$95,"CO2",$C$96:$X$96)/COUNTIF($C$95:$X$95,"CO2")</f>
        <v>#DIV/0!</v>
      </c>
      <c r="E100" s="60" t="e">
        <f>SUMIF($C$95:$X$95,"CO3",$C$96:$X$96)/COUNTIF($C$95:$X$95,"CO3")</f>
        <v>#DIV/0!</v>
      </c>
      <c r="F100" s="60" t="e">
        <f>SUMIF($C$95:$X$95,"CO4",$C$96:$X$96)/COUNTIF($C$95:$X$95,"CO4")</f>
        <v>#DIV/0!</v>
      </c>
      <c r="G100" s="158">
        <f>SUMIF($C$95:$X$95,"CO5",$C$96:$X$96)/COUNTIF($C$95:$X$95,"CO5")</f>
        <v>1.904333333333333</v>
      </c>
      <c r="H100" s="156"/>
    </row>
    <row r="101" spans="1:18" ht="15.75" customHeight="1">
      <c r="A101" s="157" t="s">
        <v>118</v>
      </c>
      <c r="B101" s="135"/>
      <c r="C101" s="60">
        <f t="shared" ref="C101:G101" si="11">$N88</f>
        <v>2.7129999999999996</v>
      </c>
      <c r="D101" s="60">
        <f t="shared" si="11"/>
        <v>2.7129999999999996</v>
      </c>
      <c r="E101" s="60">
        <f t="shared" si="11"/>
        <v>2.7129999999999996</v>
      </c>
      <c r="F101" s="60">
        <f t="shared" si="11"/>
        <v>2.7129999999999996</v>
      </c>
      <c r="G101" s="158">
        <f t="shared" si="11"/>
        <v>2.7129999999999996</v>
      </c>
      <c r="H101" s="156"/>
    </row>
    <row r="102" spans="1:18" ht="45.75" customHeight="1">
      <c r="A102" s="161" t="s">
        <v>119</v>
      </c>
      <c r="B102" s="135"/>
      <c r="C102" s="70" t="e">
        <f t="shared" ref="C102:G102" si="12">(0.8*C101+0.2*C100)</f>
        <v>#DIV/0!</v>
      </c>
      <c r="D102" s="70" t="e">
        <f t="shared" si="12"/>
        <v>#DIV/0!</v>
      </c>
      <c r="E102" s="70" t="e">
        <f t="shared" si="12"/>
        <v>#DIV/0!</v>
      </c>
      <c r="F102" s="70" t="e">
        <f t="shared" si="12"/>
        <v>#DIV/0!</v>
      </c>
      <c r="G102" s="189">
        <f t="shared" si="12"/>
        <v>2.5512666666666663</v>
      </c>
      <c r="H102" s="156"/>
      <c r="K102" s="80"/>
    </row>
    <row r="103" spans="1:18" ht="15.75" customHeight="1"/>
    <row r="104" spans="1:18" ht="15.75" customHeight="1">
      <c r="B104" s="190" t="s">
        <v>120</v>
      </c>
      <c r="C104" s="134"/>
      <c r="D104" s="134"/>
      <c r="E104" s="134"/>
      <c r="F104" s="134"/>
      <c r="G104" s="134"/>
      <c r="H104" s="134"/>
      <c r="I104" s="135"/>
      <c r="J104" s="81" t="e">
        <f>AVERAGE(C102:H102)</f>
        <v>#DIV/0!</v>
      </c>
    </row>
    <row r="105" spans="1:18" ht="15.75" customHeight="1"/>
    <row r="106" spans="1:18" ht="15.75" customHeight="1">
      <c r="A106" s="71"/>
    </row>
    <row r="107" spans="1:18" ht="15.75" customHeight="1"/>
    <row r="108" spans="1:18" ht="15.75" customHeight="1">
      <c r="B108" s="186" t="s">
        <v>121</v>
      </c>
      <c r="C108" s="134"/>
      <c r="D108" s="134"/>
      <c r="E108" s="134"/>
      <c r="F108" s="134"/>
      <c r="G108" s="134"/>
      <c r="H108" s="134"/>
      <c r="I108" s="134"/>
      <c r="J108" s="134"/>
      <c r="K108" s="134"/>
      <c r="L108" s="134"/>
      <c r="M108" s="134"/>
      <c r="N108" s="135"/>
      <c r="O108" s="78"/>
      <c r="P108" s="78"/>
      <c r="Q108" s="78"/>
      <c r="R108" s="85"/>
    </row>
    <row r="109" spans="1:18" ht="15.75" customHeight="1">
      <c r="B109" s="59" t="s">
        <v>122</v>
      </c>
      <c r="C109" s="69" t="s">
        <v>123</v>
      </c>
      <c r="D109" s="69" t="s">
        <v>124</v>
      </c>
      <c r="E109" s="69" t="s">
        <v>125</v>
      </c>
      <c r="F109" s="69" t="s">
        <v>126</v>
      </c>
      <c r="G109" s="69" t="s">
        <v>127</v>
      </c>
      <c r="H109" s="69" t="s">
        <v>128</v>
      </c>
      <c r="I109" s="69" t="s">
        <v>129</v>
      </c>
      <c r="J109" s="69" t="s">
        <v>130</v>
      </c>
      <c r="K109" s="69" t="s">
        <v>131</v>
      </c>
      <c r="L109" s="69" t="s">
        <v>132</v>
      </c>
      <c r="M109" s="69" t="s">
        <v>133</v>
      </c>
      <c r="N109" s="69" t="s">
        <v>134</v>
      </c>
    </row>
    <row r="110" spans="1:18" ht="15.75" customHeight="1">
      <c r="B110" s="72" t="s">
        <v>176</v>
      </c>
      <c r="C110" s="53"/>
      <c r="D110" s="73"/>
      <c r="E110" s="73"/>
      <c r="F110" s="68"/>
      <c r="G110" s="68"/>
      <c r="H110" s="68"/>
      <c r="I110" s="68"/>
      <c r="J110" s="68"/>
      <c r="K110" s="73"/>
      <c r="L110" s="68"/>
      <c r="M110" s="68"/>
      <c r="N110" s="82"/>
    </row>
    <row r="111" spans="1:18" ht="15.75" customHeight="1">
      <c r="B111" s="72" t="s">
        <v>177</v>
      </c>
      <c r="C111" s="74"/>
      <c r="D111" s="56"/>
      <c r="E111" s="56"/>
      <c r="F111" s="68"/>
      <c r="G111" s="56"/>
      <c r="H111" s="68"/>
      <c r="I111" s="68"/>
      <c r="J111" s="68"/>
      <c r="K111" s="56"/>
      <c r="L111" s="68"/>
      <c r="M111" s="68"/>
      <c r="N111" s="83"/>
    </row>
    <row r="112" spans="1:18" ht="15.75" customHeight="1">
      <c r="B112" s="72" t="s">
        <v>178</v>
      </c>
      <c r="C112" s="74"/>
      <c r="D112" s="56"/>
      <c r="E112" s="56"/>
      <c r="F112" s="68"/>
      <c r="G112" s="56"/>
      <c r="H112" s="68"/>
      <c r="I112" s="68"/>
      <c r="J112" s="68"/>
      <c r="K112" s="56"/>
      <c r="L112" s="68"/>
      <c r="M112" s="68"/>
      <c r="N112" s="83"/>
    </row>
    <row r="113" spans="2:17" ht="15.75" customHeight="1">
      <c r="B113" s="72" t="s">
        <v>179</v>
      </c>
      <c r="C113" s="74"/>
      <c r="D113" s="56"/>
      <c r="E113" s="56"/>
      <c r="F113" s="68"/>
      <c r="G113" s="56"/>
      <c r="H113" s="68"/>
      <c r="I113" s="68"/>
      <c r="J113" s="68"/>
      <c r="K113" s="56"/>
      <c r="L113" s="68"/>
      <c r="M113" s="56"/>
      <c r="N113" s="83"/>
    </row>
    <row r="114" spans="2:17" ht="15.75" customHeight="1">
      <c r="B114" s="72" t="s">
        <v>180</v>
      </c>
      <c r="C114" s="74"/>
      <c r="D114" s="56"/>
      <c r="E114" s="56"/>
      <c r="F114" s="56"/>
      <c r="G114" s="56"/>
      <c r="H114" s="68"/>
      <c r="I114" s="68"/>
      <c r="J114" s="68"/>
      <c r="K114" s="56"/>
      <c r="L114" s="68"/>
      <c r="M114" s="56"/>
      <c r="N114" s="83"/>
    </row>
    <row r="115" spans="2:17" ht="15.75" customHeight="1">
      <c r="B115" s="72" t="s">
        <v>181</v>
      </c>
      <c r="C115" s="75">
        <f t="shared" ref="C115:N115" si="13">SUM(C110:C114)/5</f>
        <v>0</v>
      </c>
      <c r="D115" s="75">
        <f t="shared" si="13"/>
        <v>0</v>
      </c>
      <c r="E115" s="75">
        <f t="shared" si="13"/>
        <v>0</v>
      </c>
      <c r="F115" s="75">
        <f t="shared" si="13"/>
        <v>0</v>
      </c>
      <c r="G115" s="75">
        <f t="shared" si="13"/>
        <v>0</v>
      </c>
      <c r="H115" s="75">
        <f t="shared" si="13"/>
        <v>0</v>
      </c>
      <c r="I115" s="75">
        <f t="shared" si="13"/>
        <v>0</v>
      </c>
      <c r="J115" s="75">
        <f t="shared" si="13"/>
        <v>0</v>
      </c>
      <c r="K115" s="75">
        <f t="shared" si="13"/>
        <v>0</v>
      </c>
      <c r="L115" s="75">
        <f t="shared" si="13"/>
        <v>0</v>
      </c>
      <c r="M115" s="75">
        <f t="shared" si="13"/>
        <v>0</v>
      </c>
      <c r="N115" s="75">
        <f t="shared" si="13"/>
        <v>0</v>
      </c>
    </row>
    <row r="116" spans="2:17" ht="15.75" customHeight="1"/>
    <row r="117" spans="2:17" ht="15.75" customHeight="1">
      <c r="B117" s="186" t="s">
        <v>141</v>
      </c>
      <c r="C117" s="134"/>
      <c r="D117" s="134"/>
      <c r="E117" s="134"/>
      <c r="F117" s="134"/>
      <c r="G117" s="134"/>
      <c r="H117" s="134"/>
      <c r="I117" s="134"/>
      <c r="J117" s="134"/>
      <c r="K117" s="134"/>
      <c r="L117" s="134"/>
      <c r="M117" s="134"/>
      <c r="N117" s="134"/>
      <c r="O117" s="135"/>
      <c r="P117" s="78"/>
      <c r="Q117" s="85"/>
    </row>
    <row r="118" spans="2:17" ht="15.75" customHeight="1">
      <c r="B118" s="59" t="s">
        <v>122</v>
      </c>
      <c r="C118" s="69" t="s">
        <v>142</v>
      </c>
      <c r="D118" s="69" t="s">
        <v>123</v>
      </c>
      <c r="E118" s="69" t="s">
        <v>124</v>
      </c>
      <c r="F118" s="69" t="s">
        <v>125</v>
      </c>
      <c r="G118" s="69" t="s">
        <v>126</v>
      </c>
      <c r="H118" s="69" t="s">
        <v>127</v>
      </c>
      <c r="I118" s="69" t="s">
        <v>128</v>
      </c>
      <c r="J118" s="69" t="s">
        <v>129</v>
      </c>
      <c r="K118" s="69" t="s">
        <v>130</v>
      </c>
      <c r="L118" s="69" t="s">
        <v>143</v>
      </c>
      <c r="M118" s="69" t="s">
        <v>132</v>
      </c>
      <c r="N118" s="69" t="s">
        <v>133</v>
      </c>
      <c r="O118" s="69" t="s">
        <v>134</v>
      </c>
    </row>
    <row r="119" spans="2:17" ht="15.75" customHeight="1">
      <c r="B119" s="72" t="s">
        <v>176</v>
      </c>
      <c r="C119" s="70" t="e">
        <f>C102</f>
        <v>#DIV/0!</v>
      </c>
      <c r="D119" s="60" t="e">
        <f t="shared" ref="D119:O119" si="14">(C110/3)*$C119</f>
        <v>#DIV/0!</v>
      </c>
      <c r="E119" s="60" t="e">
        <f t="shared" si="14"/>
        <v>#DIV/0!</v>
      </c>
      <c r="F119" s="60" t="e">
        <f t="shared" si="14"/>
        <v>#DIV/0!</v>
      </c>
      <c r="G119" s="60" t="e">
        <f t="shared" si="14"/>
        <v>#DIV/0!</v>
      </c>
      <c r="H119" s="60" t="e">
        <f t="shared" si="14"/>
        <v>#DIV/0!</v>
      </c>
      <c r="I119" s="60" t="e">
        <f t="shared" si="14"/>
        <v>#DIV/0!</v>
      </c>
      <c r="J119" s="60" t="e">
        <f t="shared" si="14"/>
        <v>#DIV/0!</v>
      </c>
      <c r="K119" s="60" t="e">
        <f t="shared" si="14"/>
        <v>#DIV/0!</v>
      </c>
      <c r="L119" s="60" t="e">
        <f t="shared" si="14"/>
        <v>#DIV/0!</v>
      </c>
      <c r="M119" s="60" t="e">
        <f t="shared" si="14"/>
        <v>#DIV/0!</v>
      </c>
      <c r="N119" s="60" t="e">
        <f t="shared" si="14"/>
        <v>#DIV/0!</v>
      </c>
      <c r="O119" s="60" t="e">
        <f t="shared" si="14"/>
        <v>#DIV/0!</v>
      </c>
    </row>
    <row r="120" spans="2:17" ht="15.75" customHeight="1">
      <c r="B120" s="72" t="s">
        <v>177</v>
      </c>
      <c r="C120" s="70" t="e">
        <f>D102</f>
        <v>#DIV/0!</v>
      </c>
      <c r="D120" s="60" t="e">
        <f t="shared" ref="D120:E120" si="15">(C111/3)*$C120</f>
        <v>#DIV/0!</v>
      </c>
      <c r="E120" s="60" t="e">
        <f t="shared" si="15"/>
        <v>#DIV/0!</v>
      </c>
      <c r="F120" s="68">
        <v>1.91</v>
      </c>
      <c r="G120" s="60" t="e">
        <f t="shared" ref="G120:O120" si="16">(F111/3)*$C120</f>
        <v>#DIV/0!</v>
      </c>
      <c r="H120" s="60" t="e">
        <f t="shared" si="16"/>
        <v>#DIV/0!</v>
      </c>
      <c r="I120" s="60" t="e">
        <f t="shared" si="16"/>
        <v>#DIV/0!</v>
      </c>
      <c r="J120" s="60" t="e">
        <f t="shared" si="16"/>
        <v>#DIV/0!</v>
      </c>
      <c r="K120" s="60" t="e">
        <f t="shared" si="16"/>
        <v>#DIV/0!</v>
      </c>
      <c r="L120" s="60" t="e">
        <f t="shared" si="16"/>
        <v>#DIV/0!</v>
      </c>
      <c r="M120" s="60" t="e">
        <f t="shared" si="16"/>
        <v>#DIV/0!</v>
      </c>
      <c r="N120" s="60" t="e">
        <f t="shared" si="16"/>
        <v>#DIV/0!</v>
      </c>
      <c r="O120" s="60" t="e">
        <f t="shared" si="16"/>
        <v>#DIV/0!</v>
      </c>
    </row>
    <row r="121" spans="2:17" ht="15.75" customHeight="1">
      <c r="B121" s="72" t="s">
        <v>178</v>
      </c>
      <c r="C121" s="70" t="e">
        <f>E102</f>
        <v>#DIV/0!</v>
      </c>
      <c r="D121" s="60" t="e">
        <f t="shared" ref="D121:E121" si="17">(C112/3)*$C121</f>
        <v>#DIV/0!</v>
      </c>
      <c r="E121" s="60" t="e">
        <f t="shared" si="17"/>
        <v>#DIV/0!</v>
      </c>
      <c r="F121" s="68">
        <v>2.84</v>
      </c>
      <c r="G121" s="60" t="e">
        <f t="shared" ref="G121:O121" si="18">(F112/3)*$C121</f>
        <v>#DIV/0!</v>
      </c>
      <c r="H121" s="60" t="e">
        <f t="shared" si="18"/>
        <v>#DIV/0!</v>
      </c>
      <c r="I121" s="60" t="e">
        <f t="shared" si="18"/>
        <v>#DIV/0!</v>
      </c>
      <c r="J121" s="60" t="e">
        <f t="shared" si="18"/>
        <v>#DIV/0!</v>
      </c>
      <c r="K121" s="60" t="e">
        <f t="shared" si="18"/>
        <v>#DIV/0!</v>
      </c>
      <c r="L121" s="60" t="e">
        <f t="shared" si="18"/>
        <v>#DIV/0!</v>
      </c>
      <c r="M121" s="60" t="e">
        <f t="shared" si="18"/>
        <v>#DIV/0!</v>
      </c>
      <c r="N121" s="60" t="e">
        <f t="shared" si="18"/>
        <v>#DIV/0!</v>
      </c>
      <c r="O121" s="60" t="e">
        <f t="shared" si="18"/>
        <v>#DIV/0!</v>
      </c>
    </row>
    <row r="122" spans="2:17" ht="15.75" customHeight="1">
      <c r="B122" s="72" t="s">
        <v>179</v>
      </c>
      <c r="C122" s="70" t="e">
        <f>F102</f>
        <v>#DIV/0!</v>
      </c>
      <c r="D122" s="60" t="e">
        <f t="shared" ref="D122:E122" si="19">(C113/3)*$C122</f>
        <v>#DIV/0!</v>
      </c>
      <c r="E122" s="60" t="e">
        <f t="shared" si="19"/>
        <v>#DIV/0!</v>
      </c>
      <c r="F122" s="68">
        <v>1.94</v>
      </c>
      <c r="G122" s="60" t="e">
        <f t="shared" ref="G122:O122" si="20">(F113/3)*$C122</f>
        <v>#DIV/0!</v>
      </c>
      <c r="H122" s="60" t="e">
        <f t="shared" si="20"/>
        <v>#DIV/0!</v>
      </c>
      <c r="I122" s="60" t="e">
        <f t="shared" si="20"/>
        <v>#DIV/0!</v>
      </c>
      <c r="J122" s="60" t="e">
        <f t="shared" si="20"/>
        <v>#DIV/0!</v>
      </c>
      <c r="K122" s="60" t="e">
        <f t="shared" si="20"/>
        <v>#DIV/0!</v>
      </c>
      <c r="L122" s="60" t="e">
        <f t="shared" si="20"/>
        <v>#DIV/0!</v>
      </c>
      <c r="M122" s="60" t="e">
        <f t="shared" si="20"/>
        <v>#DIV/0!</v>
      </c>
      <c r="N122" s="60" t="e">
        <f t="shared" si="20"/>
        <v>#DIV/0!</v>
      </c>
      <c r="O122" s="60" t="e">
        <f t="shared" si="20"/>
        <v>#DIV/0!</v>
      </c>
    </row>
    <row r="123" spans="2:17" ht="15.75" customHeight="1">
      <c r="B123" s="72" t="s">
        <v>180</v>
      </c>
      <c r="C123" s="70">
        <f>G102</f>
        <v>2.5512666666666663</v>
      </c>
      <c r="D123" s="60">
        <f t="shared" ref="D123:E123" si="21">(C114/3)*$C123</f>
        <v>0</v>
      </c>
      <c r="E123" s="60">
        <f t="shared" si="21"/>
        <v>0</v>
      </c>
      <c r="F123" s="68">
        <v>2.87</v>
      </c>
      <c r="G123" s="60">
        <f t="shared" ref="G123:O123" si="22">(F114/3)*$C123</f>
        <v>0</v>
      </c>
      <c r="H123" s="60">
        <f t="shared" si="22"/>
        <v>0</v>
      </c>
      <c r="I123" s="60">
        <f t="shared" si="22"/>
        <v>0</v>
      </c>
      <c r="J123" s="60">
        <f t="shared" si="22"/>
        <v>0</v>
      </c>
      <c r="K123" s="60">
        <f t="shared" si="22"/>
        <v>0</v>
      </c>
      <c r="L123" s="60">
        <f t="shared" si="22"/>
        <v>0</v>
      </c>
      <c r="M123" s="60">
        <f t="shared" si="22"/>
        <v>0</v>
      </c>
      <c r="N123" s="60">
        <f t="shared" si="22"/>
        <v>0</v>
      </c>
      <c r="O123" s="60">
        <f t="shared" si="22"/>
        <v>0</v>
      </c>
    </row>
    <row r="124" spans="2:17" ht="15.75" customHeight="1">
      <c r="B124" s="72" t="s">
        <v>181</v>
      </c>
      <c r="C124" s="76" t="s">
        <v>144</v>
      </c>
      <c r="D124" s="77" t="e">
        <f t="shared" ref="D124:O124" si="23">AVERAGE(D119:D123)</f>
        <v>#DIV/0!</v>
      </c>
      <c r="E124" s="77" t="e">
        <f t="shared" si="23"/>
        <v>#DIV/0!</v>
      </c>
      <c r="F124" s="77" t="e">
        <f t="shared" si="23"/>
        <v>#DIV/0!</v>
      </c>
      <c r="G124" s="77" t="e">
        <f t="shared" si="23"/>
        <v>#DIV/0!</v>
      </c>
      <c r="H124" s="77" t="e">
        <f t="shared" si="23"/>
        <v>#DIV/0!</v>
      </c>
      <c r="I124" s="77" t="e">
        <f t="shared" si="23"/>
        <v>#DIV/0!</v>
      </c>
      <c r="J124" s="77" t="e">
        <f t="shared" si="23"/>
        <v>#DIV/0!</v>
      </c>
      <c r="K124" s="77" t="e">
        <f t="shared" si="23"/>
        <v>#DIV/0!</v>
      </c>
      <c r="L124" s="77" t="e">
        <f t="shared" si="23"/>
        <v>#DIV/0!</v>
      </c>
      <c r="M124" s="77" t="e">
        <f t="shared" si="23"/>
        <v>#DIV/0!</v>
      </c>
      <c r="N124" s="77" t="e">
        <f t="shared" si="23"/>
        <v>#DIV/0!</v>
      </c>
      <c r="O124" s="77" t="e">
        <f t="shared" si="23"/>
        <v>#DIV/0!</v>
      </c>
    </row>
    <row r="125" spans="2:17" ht="15.75" customHeight="1"/>
    <row r="126" spans="2:17" ht="15.75" customHeight="1">
      <c r="B126" s="186" t="s">
        <v>145</v>
      </c>
      <c r="C126" s="134"/>
      <c r="D126" s="135"/>
      <c r="E126" s="78"/>
      <c r="F126" s="78"/>
      <c r="G126" s="78"/>
      <c r="H126" s="197" t="s">
        <v>146</v>
      </c>
      <c r="I126" s="197"/>
      <c r="J126" s="197"/>
      <c r="K126" s="197"/>
      <c r="L126" s="197"/>
      <c r="M126" s="197"/>
      <c r="N126" s="61"/>
      <c r="O126" s="61"/>
    </row>
    <row r="127" spans="2:17" ht="15.75" customHeight="1">
      <c r="B127" s="45" t="s">
        <v>122</v>
      </c>
      <c r="C127" s="68" t="s">
        <v>147</v>
      </c>
      <c r="D127" s="68" t="s">
        <v>148</v>
      </c>
      <c r="H127" s="160" t="s">
        <v>122</v>
      </c>
      <c r="I127" s="160"/>
      <c r="J127" s="160"/>
      <c r="K127" s="160"/>
      <c r="L127" s="79" t="s">
        <v>147</v>
      </c>
      <c r="M127" s="79" t="s">
        <v>148</v>
      </c>
    </row>
    <row r="128" spans="2:17" ht="15.75" customHeight="1">
      <c r="B128" s="72" t="s">
        <v>176</v>
      </c>
      <c r="C128" s="73"/>
      <c r="D128" s="53"/>
      <c r="H128" s="191" t="s">
        <v>176</v>
      </c>
      <c r="I128" s="192"/>
      <c r="J128" s="192"/>
      <c r="K128" s="193"/>
      <c r="L128" s="87" t="e">
        <f t="shared" ref="L128:M128" si="24">C128/3*$C119</f>
        <v>#DIV/0!</v>
      </c>
      <c r="M128" s="87" t="e">
        <f t="shared" si="24"/>
        <v>#DIV/0!</v>
      </c>
    </row>
    <row r="129" spans="2:14" ht="15.75" customHeight="1">
      <c r="B129" s="72" t="s">
        <v>177</v>
      </c>
      <c r="C129" s="56"/>
      <c r="D129" s="53"/>
      <c r="H129" s="191" t="s">
        <v>177</v>
      </c>
      <c r="I129" s="192"/>
      <c r="J129" s="192"/>
      <c r="K129" s="193"/>
      <c r="L129" s="87" t="e">
        <f t="shared" ref="L129:M129" si="25">C129/3*$C120</f>
        <v>#DIV/0!</v>
      </c>
      <c r="M129" s="87" t="e">
        <f t="shared" si="25"/>
        <v>#DIV/0!</v>
      </c>
    </row>
    <row r="130" spans="2:14" ht="15.75" customHeight="1">
      <c r="B130" s="72" t="s">
        <v>178</v>
      </c>
      <c r="C130" s="56"/>
      <c r="D130" s="53"/>
      <c r="H130" s="191" t="s">
        <v>178</v>
      </c>
      <c r="I130" s="192"/>
      <c r="J130" s="192"/>
      <c r="K130" s="193"/>
      <c r="L130" s="87" t="e">
        <f t="shared" ref="L130:M130" si="26">C130/3*$C121</f>
        <v>#DIV/0!</v>
      </c>
      <c r="M130" s="87" t="e">
        <f t="shared" si="26"/>
        <v>#DIV/0!</v>
      </c>
    </row>
    <row r="131" spans="2:14" ht="15.75" customHeight="1">
      <c r="B131" s="72" t="s">
        <v>179</v>
      </c>
      <c r="C131" s="56"/>
      <c r="D131" s="53"/>
      <c r="H131" s="191" t="s">
        <v>179</v>
      </c>
      <c r="I131" s="192"/>
      <c r="J131" s="192"/>
      <c r="K131" s="193"/>
      <c r="L131" s="87" t="e">
        <f t="shared" ref="L131:M131" si="27">C131/3*$C122</f>
        <v>#DIV/0!</v>
      </c>
      <c r="M131" s="87" t="e">
        <f t="shared" si="27"/>
        <v>#DIV/0!</v>
      </c>
    </row>
    <row r="132" spans="2:14" ht="15.75" customHeight="1">
      <c r="B132" s="72" t="s">
        <v>180</v>
      </c>
      <c r="C132" s="56"/>
      <c r="D132" s="53"/>
      <c r="H132" s="191" t="s">
        <v>180</v>
      </c>
      <c r="I132" s="192"/>
      <c r="J132" s="192"/>
      <c r="K132" s="193"/>
      <c r="L132" s="87">
        <f t="shared" ref="L132:M132" si="28">C132/3*$C123</f>
        <v>0</v>
      </c>
      <c r="M132" s="87">
        <f t="shared" si="28"/>
        <v>0</v>
      </c>
    </row>
    <row r="133" spans="2:14" ht="15.75" customHeight="1">
      <c r="B133" s="72" t="s">
        <v>181</v>
      </c>
      <c r="C133" s="75">
        <f t="shared" ref="C133:D133" si="29">SUM(C128:C132)/5</f>
        <v>0</v>
      </c>
      <c r="D133" s="75">
        <f t="shared" si="29"/>
        <v>0</v>
      </c>
      <c r="F133" s="61"/>
      <c r="H133" s="194" t="s">
        <v>181</v>
      </c>
      <c r="I133" s="195"/>
      <c r="J133" s="195"/>
      <c r="K133" s="196"/>
      <c r="L133" s="88" t="e">
        <f t="shared" ref="L133:M133" si="30">SUM(L128:L132)/5</f>
        <v>#DIV/0!</v>
      </c>
      <c r="M133" s="88" t="e">
        <f t="shared" si="30"/>
        <v>#DIV/0!</v>
      </c>
    </row>
    <row r="134" spans="2:14" ht="15.75" customHeight="1">
      <c r="B134" s="85"/>
      <c r="C134" s="86"/>
      <c r="D134" s="86"/>
      <c r="F134" s="61"/>
      <c r="J134" s="89"/>
      <c r="K134" s="90"/>
      <c r="L134" s="91"/>
      <c r="M134" s="91"/>
    </row>
    <row r="135" spans="2:14" ht="15.75" customHeight="1">
      <c r="B135" s="85"/>
      <c r="C135" s="86"/>
      <c r="D135" s="86"/>
      <c r="F135" s="61"/>
      <c r="J135" s="89"/>
      <c r="K135" s="90"/>
      <c r="L135" s="91"/>
      <c r="M135" s="91"/>
    </row>
    <row r="136" spans="2:14" ht="15.75" customHeight="1">
      <c r="D136" s="57"/>
      <c r="E136" s="57"/>
      <c r="F136" s="57"/>
      <c r="G136" s="57"/>
      <c r="L136" s="61"/>
    </row>
    <row r="137" spans="2:14" ht="15.75" customHeight="1">
      <c r="K137" s="165"/>
      <c r="L137" s="166"/>
      <c r="M137" s="166"/>
      <c r="N137" s="166"/>
    </row>
    <row r="138" spans="2:14" ht="15.75" customHeight="1">
      <c r="K138" s="165"/>
      <c r="L138" s="166"/>
      <c r="M138" s="166"/>
      <c r="N138" s="166"/>
    </row>
    <row r="139" spans="2:14" ht="15.75" customHeight="1"/>
    <row r="140" spans="2:14" ht="15.75" customHeight="1"/>
    <row r="141" spans="2:14" ht="15.75" customHeight="1"/>
    <row r="142" spans="2:14" ht="15.75" customHeight="1"/>
    <row r="143" spans="2:14" ht="15.75" customHeight="1"/>
    <row r="144" spans="2:14" ht="15.75" customHeight="1"/>
    <row r="145" spans="2:12" ht="15.75" customHeight="1"/>
    <row r="146" spans="2:12" ht="15.75" customHeight="1"/>
    <row r="147" spans="2:12" ht="15.75" customHeight="1"/>
    <row r="148" spans="2:12" ht="15.75" customHeight="1"/>
    <row r="149" spans="2:12" ht="15.75" customHeight="1"/>
    <row r="150" spans="2:12" ht="15.75" customHeight="1"/>
    <row r="151" spans="2:12" ht="15.75" customHeight="1"/>
    <row r="152" spans="2:12" ht="15.75" customHeight="1">
      <c r="B152" s="61"/>
      <c r="C152" s="61"/>
      <c r="D152" s="61"/>
      <c r="E152" s="61"/>
      <c r="F152" s="61"/>
      <c r="G152" s="61"/>
      <c r="H152" s="61"/>
      <c r="I152" s="61"/>
      <c r="J152" s="61"/>
      <c r="K152" s="61"/>
      <c r="L152" s="61"/>
    </row>
    <row r="153" spans="2:12" ht="15.75" customHeight="1"/>
    <row r="154" spans="2:12" ht="15.75" customHeight="1"/>
    <row r="155" spans="2:12" ht="15.75" customHeight="1"/>
    <row r="156" spans="2:12" ht="15.75" customHeight="1"/>
    <row r="157" spans="2:12" ht="15.75" customHeight="1"/>
    <row r="158" spans="2:12" ht="15.75" customHeight="1"/>
    <row r="159" spans="2:12" ht="15.75" customHeight="1"/>
    <row r="160" spans="2:12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mergeCells count="48">
    <mergeCell ref="K138:N138"/>
    <mergeCell ref="B6:B8"/>
    <mergeCell ref="B94:B96"/>
    <mergeCell ref="L6:L8"/>
    <mergeCell ref="M6:M8"/>
    <mergeCell ref="N6:N8"/>
    <mergeCell ref="H130:K130"/>
    <mergeCell ref="H131:K131"/>
    <mergeCell ref="H132:K132"/>
    <mergeCell ref="H133:K133"/>
    <mergeCell ref="K137:N137"/>
    <mergeCell ref="B126:D126"/>
    <mergeCell ref="H126:M126"/>
    <mergeCell ref="H127:K127"/>
    <mergeCell ref="H128:K128"/>
    <mergeCell ref="H129:K129"/>
    <mergeCell ref="A102:B102"/>
    <mergeCell ref="G102:H102"/>
    <mergeCell ref="B104:I104"/>
    <mergeCell ref="B108:N108"/>
    <mergeCell ref="B117:O117"/>
    <mergeCell ref="C98:H98"/>
    <mergeCell ref="G99:H99"/>
    <mergeCell ref="A100:B100"/>
    <mergeCell ref="G100:H100"/>
    <mergeCell ref="A101:B101"/>
    <mergeCell ref="G101:H101"/>
    <mergeCell ref="C94:D94"/>
    <mergeCell ref="E94:F94"/>
    <mergeCell ref="G94:K94"/>
    <mergeCell ref="L94:Q94"/>
    <mergeCell ref="R94:W94"/>
    <mergeCell ref="C11:N11"/>
    <mergeCell ref="P87:AC87"/>
    <mergeCell ref="H90:M90"/>
    <mergeCell ref="H91:M91"/>
    <mergeCell ref="H92:M92"/>
    <mergeCell ref="C6:D6"/>
    <mergeCell ref="E6:F6"/>
    <mergeCell ref="G6:K6"/>
    <mergeCell ref="C7:D7"/>
    <mergeCell ref="E7:F7"/>
    <mergeCell ref="G7:K7"/>
    <mergeCell ref="B1:N1"/>
    <mergeCell ref="B2:N2"/>
    <mergeCell ref="B3:N3"/>
    <mergeCell ref="B4:N4"/>
    <mergeCell ref="B5:N5"/>
  </mergeCells>
  <printOptions horizontalCentered="1" verticalCentered="1"/>
  <pageMargins left="0.23622047244094499" right="0.23622047244094499" top="0.74803149606299202" bottom="0.74803149606299202" header="0" footer="0"/>
  <pageSetup paperSize="9" orientation="landscape"/>
  <rowBreaks count="2" manualBreakCount="2">
    <brk id="33" man="1"/>
    <brk id="68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BB96"/>
  <sheetViews>
    <sheetView topLeftCell="H1" zoomScale="70" zoomScaleNormal="70" workbookViewId="0">
      <selection activeCell="BB9" sqref="BB9:BB78"/>
    </sheetView>
  </sheetViews>
  <sheetFormatPr defaultColWidth="12.5703125" defaultRowHeight="20.25"/>
  <cols>
    <col min="1" max="1" width="7" style="5" customWidth="1"/>
    <col min="2" max="2" width="8.7109375" style="5" customWidth="1"/>
    <col min="3" max="3" width="36" style="1" customWidth="1"/>
    <col min="4" max="4" width="36.42578125" style="2" customWidth="1"/>
    <col min="5" max="54" width="6.7109375" style="5" customWidth="1"/>
    <col min="55" max="16384" width="12.5703125" style="5"/>
  </cols>
  <sheetData>
    <row r="1" spans="1:54">
      <c r="A1" s="3"/>
    </row>
    <row r="2" spans="1:54" ht="12.75">
      <c r="A2" s="200" t="s">
        <v>182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</row>
    <row r="3" spans="1:54" ht="12.75">
      <c r="A3" s="200" t="s">
        <v>183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</row>
    <row r="4" spans="1:54" ht="12.75">
      <c r="A4" s="200" t="s">
        <v>184</v>
      </c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</row>
    <row r="5" spans="1:54" ht="15.75" customHeight="1">
      <c r="A5" s="201"/>
      <c r="B5" s="201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1"/>
    </row>
    <row r="6" spans="1:54" ht="12.75">
      <c r="A6" s="212" t="s">
        <v>24</v>
      </c>
      <c r="B6" s="214" t="s">
        <v>185</v>
      </c>
      <c r="C6" s="216" t="s">
        <v>25</v>
      </c>
      <c r="D6" s="218" t="s">
        <v>186</v>
      </c>
      <c r="E6" s="202" t="s">
        <v>187</v>
      </c>
      <c r="F6" s="203"/>
      <c r="G6" s="203"/>
      <c r="H6" s="203"/>
      <c r="I6" s="203"/>
      <c r="J6" s="203"/>
      <c r="K6" s="203"/>
      <c r="L6" s="203"/>
      <c r="M6" s="203"/>
      <c r="N6" s="204"/>
      <c r="O6" s="205" t="s">
        <v>188</v>
      </c>
      <c r="P6" s="206"/>
      <c r="Q6" s="206"/>
      <c r="R6" s="206"/>
      <c r="S6" s="206"/>
      <c r="T6" s="206"/>
      <c r="U6" s="206"/>
      <c r="V6" s="206"/>
      <c r="W6" s="206"/>
      <c r="X6" s="207"/>
      <c r="Y6" s="219" t="s">
        <v>189</v>
      </c>
      <c r="Z6" s="220"/>
      <c r="AA6" s="220"/>
      <c r="AB6" s="220"/>
      <c r="AC6" s="220"/>
      <c r="AD6" s="220"/>
      <c r="AE6" s="220"/>
      <c r="AF6" s="220"/>
      <c r="AG6" s="220"/>
      <c r="AH6" s="221"/>
      <c r="AI6" s="222" t="s">
        <v>190</v>
      </c>
      <c r="AJ6" s="223"/>
      <c r="AK6" s="223"/>
      <c r="AL6" s="223"/>
      <c r="AM6" s="223"/>
      <c r="AN6" s="223"/>
      <c r="AO6" s="223"/>
      <c r="AP6" s="223"/>
      <c r="AQ6" s="223"/>
      <c r="AR6" s="224"/>
      <c r="AS6" s="225" t="s">
        <v>191</v>
      </c>
      <c r="AT6" s="226"/>
      <c r="AU6" s="226"/>
      <c r="AV6" s="226"/>
      <c r="AW6" s="226"/>
      <c r="AX6" s="226"/>
      <c r="AY6" s="226"/>
      <c r="AZ6" s="226"/>
      <c r="BA6" s="226"/>
      <c r="BB6" s="226"/>
    </row>
    <row r="7" spans="1:54" ht="12.75" customHeight="1">
      <c r="A7" s="213"/>
      <c r="B7" s="215"/>
      <c r="C7" s="217"/>
      <c r="D7" s="200"/>
      <c r="E7" s="227" t="s">
        <v>192</v>
      </c>
      <c r="F7" s="227"/>
      <c r="G7" s="227" t="s">
        <v>193</v>
      </c>
      <c r="H7" s="227"/>
      <c r="I7" s="228" t="s">
        <v>10</v>
      </c>
      <c r="J7" s="229"/>
      <c r="K7" s="229"/>
      <c r="L7" s="229"/>
      <c r="M7" s="229"/>
      <c r="N7" s="19"/>
      <c r="O7" s="230" t="s">
        <v>192</v>
      </c>
      <c r="P7" s="231"/>
      <c r="Q7" s="230" t="s">
        <v>193</v>
      </c>
      <c r="R7" s="231"/>
      <c r="S7" s="230" t="s">
        <v>10</v>
      </c>
      <c r="T7" s="231"/>
      <c r="U7" s="231"/>
      <c r="V7" s="231"/>
      <c r="W7" s="231"/>
      <c r="X7" s="24"/>
      <c r="Y7" s="208" t="s">
        <v>192</v>
      </c>
      <c r="Z7" s="209"/>
      <c r="AA7" s="208" t="s">
        <v>193</v>
      </c>
      <c r="AB7" s="209"/>
      <c r="AC7" s="208" t="s">
        <v>10</v>
      </c>
      <c r="AD7" s="209"/>
      <c r="AE7" s="209"/>
      <c r="AF7" s="209"/>
      <c r="AG7" s="209"/>
      <c r="AH7" s="28"/>
      <c r="AI7" s="210" t="s">
        <v>192</v>
      </c>
      <c r="AJ7" s="211"/>
      <c r="AK7" s="210" t="s">
        <v>193</v>
      </c>
      <c r="AL7" s="211"/>
      <c r="AM7" s="210" t="s">
        <v>10</v>
      </c>
      <c r="AN7" s="211"/>
      <c r="AO7" s="211"/>
      <c r="AP7" s="211"/>
      <c r="AQ7" s="211"/>
      <c r="AR7" s="11"/>
      <c r="AS7" s="198" t="s">
        <v>192</v>
      </c>
      <c r="AT7" s="199"/>
      <c r="AU7" s="198" t="s">
        <v>193</v>
      </c>
      <c r="AV7" s="199"/>
      <c r="AW7" s="198" t="s">
        <v>10</v>
      </c>
      <c r="AX7" s="199"/>
      <c r="AY7" s="199"/>
      <c r="AZ7" s="199"/>
      <c r="BA7" s="199"/>
      <c r="BB7" s="29"/>
    </row>
    <row r="8" spans="1:54" ht="58.5" customHeight="1">
      <c r="A8" s="172"/>
      <c r="B8" s="156"/>
      <c r="C8" s="217"/>
      <c r="D8" s="200"/>
      <c r="E8" s="12" t="s">
        <v>194</v>
      </c>
      <c r="F8" s="12" t="s">
        <v>195</v>
      </c>
      <c r="G8" s="12" t="s">
        <v>196</v>
      </c>
      <c r="H8" s="12" t="s">
        <v>197</v>
      </c>
      <c r="I8" s="12" t="s">
        <v>198</v>
      </c>
      <c r="J8" s="12" t="s">
        <v>199</v>
      </c>
      <c r="K8" s="12" t="s">
        <v>200</v>
      </c>
      <c r="L8" s="12" t="s">
        <v>201</v>
      </c>
      <c r="M8" s="12" t="s">
        <v>202</v>
      </c>
      <c r="N8" s="12" t="s">
        <v>7</v>
      </c>
      <c r="O8" s="20" t="s">
        <v>203</v>
      </c>
      <c r="P8" s="20" t="s">
        <v>204</v>
      </c>
      <c r="Q8" s="20" t="s">
        <v>196</v>
      </c>
      <c r="R8" s="20" t="s">
        <v>197</v>
      </c>
      <c r="S8" s="20" t="s">
        <v>198</v>
      </c>
      <c r="T8" s="20" t="s">
        <v>199</v>
      </c>
      <c r="U8" s="20" t="s">
        <v>200</v>
      </c>
      <c r="V8" s="20" t="s">
        <v>201</v>
      </c>
      <c r="W8" s="20" t="s">
        <v>202</v>
      </c>
      <c r="X8" s="20" t="s">
        <v>7</v>
      </c>
      <c r="Y8" s="26" t="s">
        <v>203</v>
      </c>
      <c r="Z8" s="26" t="s">
        <v>204</v>
      </c>
      <c r="AA8" s="26" t="s">
        <v>196</v>
      </c>
      <c r="AB8" s="26" t="s">
        <v>197</v>
      </c>
      <c r="AC8" s="26" t="s">
        <v>198</v>
      </c>
      <c r="AD8" s="26" t="s">
        <v>199</v>
      </c>
      <c r="AE8" s="26" t="s">
        <v>200</v>
      </c>
      <c r="AF8" s="26" t="s">
        <v>201</v>
      </c>
      <c r="AG8" s="26" t="s">
        <v>202</v>
      </c>
      <c r="AH8" s="26" t="s">
        <v>7</v>
      </c>
      <c r="AI8" s="6" t="s">
        <v>203</v>
      </c>
      <c r="AJ8" s="6" t="s">
        <v>204</v>
      </c>
      <c r="AK8" s="6" t="s">
        <v>196</v>
      </c>
      <c r="AL8" s="6" t="s">
        <v>197</v>
      </c>
      <c r="AM8" s="6" t="s">
        <v>198</v>
      </c>
      <c r="AN8" s="6" t="s">
        <v>199</v>
      </c>
      <c r="AO8" s="6" t="s">
        <v>200</v>
      </c>
      <c r="AP8" s="6" t="s">
        <v>201</v>
      </c>
      <c r="AQ8" s="6" t="s">
        <v>202</v>
      </c>
      <c r="AR8" s="6" t="s">
        <v>7</v>
      </c>
      <c r="AS8" s="30" t="s">
        <v>203</v>
      </c>
      <c r="AT8" s="30" t="s">
        <v>204</v>
      </c>
      <c r="AU8" s="30" t="s">
        <v>196</v>
      </c>
      <c r="AV8" s="30" t="s">
        <v>197</v>
      </c>
      <c r="AW8" s="30" t="s">
        <v>198</v>
      </c>
      <c r="AX8" s="30" t="s">
        <v>199</v>
      </c>
      <c r="AY8" s="30" t="s">
        <v>200</v>
      </c>
      <c r="AZ8" s="30" t="s">
        <v>201</v>
      </c>
      <c r="BA8" s="30" t="s">
        <v>202</v>
      </c>
      <c r="BB8" s="32" t="s">
        <v>7</v>
      </c>
    </row>
    <row r="9" spans="1:54" ht="17.25" customHeight="1">
      <c r="A9" s="13">
        <v>1</v>
      </c>
      <c r="B9" s="14">
        <v>1</v>
      </c>
      <c r="C9" s="15">
        <v>317172</v>
      </c>
      <c r="D9" s="7" t="s">
        <v>205</v>
      </c>
      <c r="E9" s="16">
        <v>6</v>
      </c>
      <c r="F9" s="12"/>
      <c r="G9" s="17">
        <v>4</v>
      </c>
      <c r="H9" s="17">
        <v>9</v>
      </c>
      <c r="I9" s="17">
        <v>12</v>
      </c>
      <c r="J9" s="17">
        <v>3</v>
      </c>
      <c r="K9" s="17"/>
      <c r="L9" s="17"/>
      <c r="M9" s="17"/>
      <c r="N9" s="17">
        <v>65</v>
      </c>
      <c r="O9" s="21">
        <v>8</v>
      </c>
      <c r="P9" s="21"/>
      <c r="Q9" s="25">
        <v>4</v>
      </c>
      <c r="R9" s="25"/>
      <c r="S9" s="21">
        <v>12</v>
      </c>
      <c r="T9" s="21">
        <v>2</v>
      </c>
      <c r="U9" s="21">
        <v>3</v>
      </c>
      <c r="V9" s="21"/>
      <c r="W9" s="21"/>
      <c r="X9" s="21">
        <v>67</v>
      </c>
      <c r="Y9" s="27">
        <v>1</v>
      </c>
      <c r="Z9" s="27"/>
      <c r="AA9" s="27"/>
      <c r="AB9" s="27" t="s">
        <v>53</v>
      </c>
      <c r="AC9" s="27">
        <v>6</v>
      </c>
      <c r="AD9" s="27"/>
      <c r="AE9" s="27"/>
      <c r="AF9" s="27"/>
      <c r="AG9" s="27"/>
      <c r="AH9" s="27">
        <v>58</v>
      </c>
      <c r="AI9" s="8">
        <v>7</v>
      </c>
      <c r="AJ9" s="8">
        <v>4</v>
      </c>
      <c r="AK9" s="8"/>
      <c r="AL9" s="8"/>
      <c r="AM9" s="8">
        <v>12</v>
      </c>
      <c r="AN9" s="8">
        <v>2</v>
      </c>
      <c r="AO9" s="8">
        <v>1</v>
      </c>
      <c r="AP9" s="8">
        <v>6</v>
      </c>
      <c r="AQ9" s="8" t="s">
        <v>53</v>
      </c>
      <c r="AR9" s="8">
        <v>6</v>
      </c>
      <c r="AS9" s="31"/>
      <c r="AT9" s="31"/>
      <c r="AU9" s="31"/>
      <c r="AV9" s="31"/>
      <c r="AW9" s="31"/>
      <c r="AX9" s="31"/>
      <c r="AY9" s="31"/>
      <c r="AZ9" s="31"/>
      <c r="BA9" s="31"/>
      <c r="BB9" s="31">
        <v>63</v>
      </c>
    </row>
    <row r="10" spans="1:54" ht="21">
      <c r="A10" s="13">
        <v>2</v>
      </c>
      <c r="B10" s="18">
        <v>2</v>
      </c>
      <c r="C10" s="15">
        <v>317173</v>
      </c>
      <c r="D10" s="7" t="s">
        <v>206</v>
      </c>
      <c r="E10" s="16">
        <v>1</v>
      </c>
      <c r="F10" s="16">
        <v>6</v>
      </c>
      <c r="G10" s="17">
        <v>4</v>
      </c>
      <c r="H10" s="17">
        <v>8</v>
      </c>
      <c r="I10" s="17">
        <v>13</v>
      </c>
      <c r="J10" s="17"/>
      <c r="K10" s="17">
        <v>6</v>
      </c>
      <c r="L10" s="17">
        <v>4</v>
      </c>
      <c r="M10" s="17"/>
      <c r="N10" s="12">
        <v>66</v>
      </c>
      <c r="O10" s="21">
        <v>9</v>
      </c>
      <c r="P10" s="21">
        <v>2</v>
      </c>
      <c r="Q10" s="25">
        <v>2</v>
      </c>
      <c r="R10" s="25"/>
      <c r="S10" s="21">
        <v>1</v>
      </c>
      <c r="T10" s="21">
        <v>3</v>
      </c>
      <c r="U10" s="21"/>
      <c r="V10" s="21"/>
      <c r="W10" s="21">
        <v>5</v>
      </c>
      <c r="X10" s="21">
        <v>51</v>
      </c>
      <c r="Y10" s="27">
        <v>3</v>
      </c>
      <c r="Z10" s="27"/>
      <c r="AA10" s="27">
        <v>2</v>
      </c>
      <c r="AB10" s="27">
        <v>1</v>
      </c>
      <c r="AC10" s="27">
        <v>7</v>
      </c>
      <c r="AD10" s="27"/>
      <c r="AE10" s="27"/>
      <c r="AF10" s="27"/>
      <c r="AG10" s="27"/>
      <c r="AH10" s="27">
        <v>48</v>
      </c>
      <c r="AI10" s="8">
        <v>9</v>
      </c>
      <c r="AJ10" s="8">
        <v>6</v>
      </c>
      <c r="AK10" s="8" t="s">
        <v>53</v>
      </c>
      <c r="AL10" s="8">
        <v>4</v>
      </c>
      <c r="AM10" s="8"/>
      <c r="AN10" s="8"/>
      <c r="AO10" s="8"/>
      <c r="AP10" s="8"/>
      <c r="AQ10" s="8"/>
      <c r="AR10" s="8">
        <v>65</v>
      </c>
      <c r="AS10" s="31"/>
      <c r="AT10" s="31"/>
      <c r="AU10" s="31"/>
      <c r="AV10" s="31"/>
      <c r="AW10" s="31"/>
      <c r="AX10" s="31"/>
      <c r="AY10" s="31"/>
      <c r="AZ10" s="31"/>
      <c r="BA10" s="31"/>
      <c r="BB10" s="31">
        <v>69</v>
      </c>
    </row>
    <row r="11" spans="1:54" ht="21">
      <c r="A11" s="13">
        <v>3</v>
      </c>
      <c r="B11" s="14">
        <v>3</v>
      </c>
      <c r="C11" s="15">
        <v>317174</v>
      </c>
      <c r="D11" s="7" t="s">
        <v>207</v>
      </c>
      <c r="E11" s="16">
        <v>6</v>
      </c>
      <c r="F11" s="16">
        <v>8</v>
      </c>
      <c r="G11" s="17">
        <v>7</v>
      </c>
      <c r="H11" s="12"/>
      <c r="I11" s="17">
        <v>1</v>
      </c>
      <c r="J11" s="17">
        <v>1</v>
      </c>
      <c r="K11" s="17">
        <v>9</v>
      </c>
      <c r="L11" s="17">
        <v>2</v>
      </c>
      <c r="M11" s="17"/>
      <c r="N11" s="17">
        <v>68</v>
      </c>
      <c r="O11" s="21">
        <v>9</v>
      </c>
      <c r="P11" s="21">
        <v>5</v>
      </c>
      <c r="Q11" s="25">
        <v>7</v>
      </c>
      <c r="R11" s="25">
        <v>4</v>
      </c>
      <c r="S11" s="21">
        <v>12</v>
      </c>
      <c r="T11" s="21">
        <v>12</v>
      </c>
      <c r="U11" s="21">
        <v>12</v>
      </c>
      <c r="V11" s="21">
        <v>7</v>
      </c>
      <c r="W11" s="21">
        <v>9</v>
      </c>
      <c r="X11" s="21">
        <v>77</v>
      </c>
      <c r="Y11" s="27">
        <v>4</v>
      </c>
      <c r="Z11" s="27">
        <v>4</v>
      </c>
      <c r="AA11" s="27">
        <v>5</v>
      </c>
      <c r="AB11" s="27">
        <v>4</v>
      </c>
      <c r="AC11" s="27">
        <v>4</v>
      </c>
      <c r="AD11" s="27">
        <v>6</v>
      </c>
      <c r="AE11" s="27">
        <v>5</v>
      </c>
      <c r="AF11" s="27">
        <v>2</v>
      </c>
      <c r="AG11" s="27">
        <v>1</v>
      </c>
      <c r="AH11" s="27">
        <v>61</v>
      </c>
      <c r="AI11" s="8">
        <v>7</v>
      </c>
      <c r="AJ11" s="8">
        <v>1</v>
      </c>
      <c r="AK11" s="8">
        <v>3</v>
      </c>
      <c r="AL11" s="8">
        <v>8</v>
      </c>
      <c r="AM11" s="8">
        <v>12</v>
      </c>
      <c r="AN11" s="8">
        <v>11</v>
      </c>
      <c r="AO11" s="8">
        <v>5</v>
      </c>
      <c r="AP11" s="8" t="s">
        <v>53</v>
      </c>
      <c r="AQ11" s="8" t="s">
        <v>53</v>
      </c>
      <c r="AR11" s="8">
        <v>75</v>
      </c>
      <c r="AS11" s="31"/>
      <c r="AT11" s="31"/>
      <c r="AU11" s="31"/>
      <c r="AV11" s="31"/>
      <c r="AW11" s="31"/>
      <c r="AX11" s="31"/>
      <c r="AY11" s="31"/>
      <c r="AZ11" s="31"/>
      <c r="BA11" s="31"/>
      <c r="BB11" s="31">
        <v>76</v>
      </c>
    </row>
    <row r="12" spans="1:54" ht="21">
      <c r="A12" s="13">
        <v>4</v>
      </c>
      <c r="B12" s="18">
        <v>4</v>
      </c>
      <c r="C12" s="15">
        <v>317175</v>
      </c>
      <c r="D12" s="7" t="s">
        <v>208</v>
      </c>
      <c r="E12" s="16">
        <v>3</v>
      </c>
      <c r="F12" s="16">
        <v>4</v>
      </c>
      <c r="G12" s="17">
        <v>5</v>
      </c>
      <c r="H12" s="17">
        <v>5</v>
      </c>
      <c r="I12" s="17">
        <v>9</v>
      </c>
      <c r="J12" s="17"/>
      <c r="K12" s="17"/>
      <c r="L12" s="17">
        <v>13</v>
      </c>
      <c r="M12" s="17"/>
      <c r="N12" s="17">
        <v>73</v>
      </c>
      <c r="O12" s="21">
        <v>6</v>
      </c>
      <c r="P12" s="21">
        <v>8</v>
      </c>
      <c r="Q12" s="25">
        <v>5</v>
      </c>
      <c r="R12" s="25">
        <v>4</v>
      </c>
      <c r="S12" s="21">
        <v>12</v>
      </c>
      <c r="T12" s="21">
        <v>11</v>
      </c>
      <c r="U12" s="21">
        <v>4</v>
      </c>
      <c r="V12" s="21">
        <v>4</v>
      </c>
      <c r="W12" s="21">
        <v>6</v>
      </c>
      <c r="X12" s="21">
        <v>75</v>
      </c>
      <c r="Y12" s="27">
        <v>8</v>
      </c>
      <c r="Z12" s="27"/>
      <c r="AA12" s="27">
        <v>6</v>
      </c>
      <c r="AB12" s="27">
        <v>7</v>
      </c>
      <c r="AC12" s="27">
        <v>6</v>
      </c>
      <c r="AD12" s="27">
        <v>4</v>
      </c>
      <c r="AE12" s="27">
        <v>4</v>
      </c>
      <c r="AF12" s="27">
        <v>3</v>
      </c>
      <c r="AG12" s="27"/>
      <c r="AH12" s="27">
        <v>62</v>
      </c>
      <c r="AI12" s="8">
        <v>4</v>
      </c>
      <c r="AJ12" s="8">
        <v>5</v>
      </c>
      <c r="AK12" s="8"/>
      <c r="AL12" s="8"/>
      <c r="AM12" s="8">
        <v>4</v>
      </c>
      <c r="AN12" s="8">
        <v>3</v>
      </c>
      <c r="AO12" s="8" t="s">
        <v>53</v>
      </c>
      <c r="AP12" s="8">
        <v>8</v>
      </c>
      <c r="AQ12" s="8">
        <v>6</v>
      </c>
      <c r="AR12" s="8">
        <v>81</v>
      </c>
      <c r="AS12" s="31"/>
      <c r="AT12" s="31"/>
      <c r="AU12" s="31"/>
      <c r="AV12" s="31"/>
      <c r="AW12" s="31"/>
      <c r="AX12" s="31"/>
      <c r="AY12" s="31"/>
      <c r="AZ12" s="31"/>
      <c r="BA12" s="31"/>
      <c r="BB12" s="31">
        <v>7</v>
      </c>
    </row>
    <row r="13" spans="1:54" ht="21">
      <c r="A13" s="13">
        <v>5</v>
      </c>
      <c r="B13" s="14">
        <v>5</v>
      </c>
      <c r="C13" s="15">
        <v>317176</v>
      </c>
      <c r="D13" s="7" t="s">
        <v>209</v>
      </c>
      <c r="E13" s="16">
        <v>8</v>
      </c>
      <c r="F13" s="16">
        <v>3</v>
      </c>
      <c r="G13" s="17">
        <v>9</v>
      </c>
      <c r="H13" s="17"/>
      <c r="I13" s="17">
        <v>13</v>
      </c>
      <c r="J13" s="17"/>
      <c r="K13" s="17">
        <v>6</v>
      </c>
      <c r="L13" s="17">
        <v>5</v>
      </c>
      <c r="M13" s="17"/>
      <c r="N13" s="17">
        <v>57</v>
      </c>
      <c r="O13" s="21">
        <v>8</v>
      </c>
      <c r="P13" s="21">
        <v>2</v>
      </c>
      <c r="Q13" s="25">
        <v>1</v>
      </c>
      <c r="R13" s="25">
        <v>2</v>
      </c>
      <c r="S13" s="21">
        <v>11</v>
      </c>
      <c r="T13" s="21">
        <v>1</v>
      </c>
      <c r="U13" s="21"/>
      <c r="V13" s="21"/>
      <c r="W13" s="21">
        <v>6</v>
      </c>
      <c r="X13" s="21">
        <v>61</v>
      </c>
      <c r="Y13" s="27">
        <v>6</v>
      </c>
      <c r="Z13" s="27"/>
      <c r="AA13" s="27">
        <v>7</v>
      </c>
      <c r="AB13" s="27">
        <v>3</v>
      </c>
      <c r="AC13" s="27">
        <v>9</v>
      </c>
      <c r="AD13" s="27"/>
      <c r="AE13" s="27"/>
      <c r="AF13" s="27"/>
      <c r="AG13" s="27"/>
      <c r="AH13" s="27">
        <v>49</v>
      </c>
      <c r="AI13" s="8">
        <v>5</v>
      </c>
      <c r="AJ13" s="8">
        <v>4</v>
      </c>
      <c r="AK13" s="8"/>
      <c r="AL13" s="8"/>
      <c r="AM13" s="8" t="s">
        <v>53</v>
      </c>
      <c r="AN13" s="8">
        <v>5</v>
      </c>
      <c r="AO13" s="8" t="s">
        <v>53</v>
      </c>
      <c r="AP13" s="8">
        <v>6</v>
      </c>
      <c r="AQ13" s="8">
        <v>4</v>
      </c>
      <c r="AR13" s="8">
        <v>59</v>
      </c>
      <c r="AS13" s="31"/>
      <c r="AT13" s="31"/>
      <c r="AU13" s="31"/>
      <c r="AV13" s="31"/>
      <c r="AW13" s="31"/>
      <c r="AX13" s="31"/>
      <c r="AY13" s="31"/>
      <c r="AZ13" s="31"/>
      <c r="BA13" s="31"/>
      <c r="BB13" s="31">
        <v>56</v>
      </c>
    </row>
    <row r="14" spans="1:54" ht="21">
      <c r="A14" s="13">
        <v>6</v>
      </c>
      <c r="B14" s="18">
        <v>6</v>
      </c>
      <c r="C14" s="15">
        <v>317177</v>
      </c>
      <c r="D14" s="7" t="s">
        <v>210</v>
      </c>
      <c r="E14" s="16">
        <v>8</v>
      </c>
      <c r="F14" s="16"/>
      <c r="G14" s="17">
        <v>4</v>
      </c>
      <c r="H14" s="17">
        <v>7</v>
      </c>
      <c r="I14" s="17">
        <v>9</v>
      </c>
      <c r="J14" s="17"/>
      <c r="K14" s="17">
        <v>3</v>
      </c>
      <c r="L14" s="17">
        <v>5</v>
      </c>
      <c r="M14" s="17"/>
      <c r="N14" s="17">
        <v>57</v>
      </c>
      <c r="O14" s="21">
        <v>9</v>
      </c>
      <c r="P14" s="21"/>
      <c r="Q14" s="25">
        <v>1</v>
      </c>
      <c r="R14" s="25">
        <v>1</v>
      </c>
      <c r="S14" s="21">
        <v>12</v>
      </c>
      <c r="T14" s="21">
        <v>5</v>
      </c>
      <c r="U14" s="21"/>
      <c r="V14" s="21"/>
      <c r="W14" s="21">
        <v>5</v>
      </c>
      <c r="X14" s="21">
        <v>65</v>
      </c>
      <c r="Y14" s="27">
        <v>5</v>
      </c>
      <c r="Z14" s="27"/>
      <c r="AA14" s="27">
        <v>9</v>
      </c>
      <c r="AB14" s="27">
        <v>3</v>
      </c>
      <c r="AC14" s="27">
        <v>6</v>
      </c>
      <c r="AD14" s="27"/>
      <c r="AE14" s="27"/>
      <c r="AF14" s="27"/>
      <c r="AG14" s="27"/>
      <c r="AH14" s="27">
        <v>6</v>
      </c>
      <c r="AI14" s="8">
        <v>6</v>
      </c>
      <c r="AJ14" s="8">
        <v>8</v>
      </c>
      <c r="AK14" s="8" t="s">
        <v>53</v>
      </c>
      <c r="AL14" s="8">
        <v>4</v>
      </c>
      <c r="AM14" s="8">
        <v>3</v>
      </c>
      <c r="AN14" s="8">
        <v>2</v>
      </c>
      <c r="AO14" s="8">
        <v>4</v>
      </c>
      <c r="AP14" s="8" t="s">
        <v>53</v>
      </c>
      <c r="AQ14" s="8">
        <v>2</v>
      </c>
      <c r="AR14" s="8">
        <v>7</v>
      </c>
      <c r="AS14" s="31"/>
      <c r="AT14" s="31"/>
      <c r="AU14" s="31"/>
      <c r="AV14" s="31"/>
      <c r="AW14" s="31"/>
      <c r="AX14" s="31"/>
      <c r="AY14" s="31"/>
      <c r="AZ14" s="31"/>
      <c r="BA14" s="31"/>
      <c r="BB14" s="31">
        <v>75</v>
      </c>
    </row>
    <row r="15" spans="1:54" ht="21">
      <c r="A15" s="13">
        <v>7</v>
      </c>
      <c r="B15" s="14">
        <v>7</v>
      </c>
      <c r="C15" s="15">
        <v>317178</v>
      </c>
      <c r="D15" s="7" t="s">
        <v>211</v>
      </c>
      <c r="E15" s="16">
        <v>7</v>
      </c>
      <c r="F15" s="16"/>
      <c r="G15" s="17">
        <v>4</v>
      </c>
      <c r="H15" s="17">
        <v>9</v>
      </c>
      <c r="I15" s="17">
        <v>13</v>
      </c>
      <c r="J15" s="17"/>
      <c r="K15" s="17">
        <v>6</v>
      </c>
      <c r="L15" s="17">
        <v>6</v>
      </c>
      <c r="M15" s="17"/>
      <c r="N15" s="17">
        <v>69</v>
      </c>
      <c r="O15" s="21">
        <v>6</v>
      </c>
      <c r="P15" s="21"/>
      <c r="Q15" s="25">
        <v>2</v>
      </c>
      <c r="R15" s="25">
        <v>2</v>
      </c>
      <c r="S15" s="21">
        <v>1</v>
      </c>
      <c r="T15" s="21">
        <v>5</v>
      </c>
      <c r="U15" s="21"/>
      <c r="V15" s="21"/>
      <c r="W15" s="21">
        <v>5</v>
      </c>
      <c r="X15" s="21">
        <v>75</v>
      </c>
      <c r="Y15" s="27">
        <v>4</v>
      </c>
      <c r="Z15" s="27"/>
      <c r="AA15" s="27">
        <v>8</v>
      </c>
      <c r="AB15" s="27">
        <v>3</v>
      </c>
      <c r="AC15" s="27">
        <v>7</v>
      </c>
      <c r="AD15" s="27"/>
      <c r="AE15" s="27">
        <v>2</v>
      </c>
      <c r="AF15" s="27">
        <v>4</v>
      </c>
      <c r="AG15" s="27">
        <v>5</v>
      </c>
      <c r="AH15" s="27">
        <v>63</v>
      </c>
      <c r="AI15" s="8">
        <v>4</v>
      </c>
      <c r="AJ15" s="8">
        <v>8</v>
      </c>
      <c r="AK15" s="8">
        <v>3</v>
      </c>
      <c r="AL15" s="8">
        <v>7</v>
      </c>
      <c r="AM15" s="8">
        <v>5</v>
      </c>
      <c r="AN15" s="8">
        <v>9</v>
      </c>
      <c r="AO15" s="8">
        <v>5</v>
      </c>
      <c r="AP15" s="8" t="s">
        <v>53</v>
      </c>
      <c r="AQ15" s="8">
        <v>2</v>
      </c>
      <c r="AR15" s="8">
        <v>74</v>
      </c>
      <c r="AS15" s="31"/>
      <c r="AT15" s="31"/>
      <c r="AU15" s="31"/>
      <c r="AV15" s="31"/>
      <c r="AW15" s="31"/>
      <c r="AX15" s="31"/>
      <c r="AY15" s="31"/>
      <c r="AZ15" s="31"/>
      <c r="BA15" s="31"/>
      <c r="BB15" s="31">
        <v>71</v>
      </c>
    </row>
    <row r="16" spans="1:54" ht="21">
      <c r="A16" s="13">
        <v>8</v>
      </c>
      <c r="B16" s="18">
        <v>8</v>
      </c>
      <c r="C16" s="15">
        <v>317179</v>
      </c>
      <c r="D16" s="7" t="s">
        <v>212</v>
      </c>
      <c r="E16" s="16">
        <v>5</v>
      </c>
      <c r="F16" s="16"/>
      <c r="G16" s="17">
        <v>4</v>
      </c>
      <c r="H16" s="17"/>
      <c r="I16" s="17">
        <v>6</v>
      </c>
      <c r="J16" s="17">
        <v>3</v>
      </c>
      <c r="K16" s="17"/>
      <c r="L16" s="17"/>
      <c r="M16" s="17"/>
      <c r="N16" s="17">
        <v>59</v>
      </c>
      <c r="O16" s="21">
        <v>6</v>
      </c>
      <c r="P16" s="21"/>
      <c r="Q16" s="25">
        <v>2</v>
      </c>
      <c r="R16" s="25" t="s">
        <v>53</v>
      </c>
      <c r="S16" s="21">
        <v>7</v>
      </c>
      <c r="T16" s="21"/>
      <c r="U16" s="21"/>
      <c r="V16" s="21"/>
      <c r="W16" s="21"/>
      <c r="X16" s="21">
        <v>77</v>
      </c>
      <c r="Y16" s="27"/>
      <c r="Z16" s="27"/>
      <c r="AA16" s="27"/>
      <c r="AB16" s="27">
        <v>4</v>
      </c>
      <c r="AC16" s="27" t="s">
        <v>213</v>
      </c>
      <c r="AD16" s="27" t="s">
        <v>213</v>
      </c>
      <c r="AE16" s="27" t="s">
        <v>213</v>
      </c>
      <c r="AF16" s="27" t="s">
        <v>213</v>
      </c>
      <c r="AG16" s="27" t="s">
        <v>213</v>
      </c>
      <c r="AH16" s="27">
        <v>45</v>
      </c>
      <c r="AI16" s="8">
        <v>2</v>
      </c>
      <c r="AJ16" s="8" t="s">
        <v>53</v>
      </c>
      <c r="AK16" s="8" t="s">
        <v>53</v>
      </c>
      <c r="AL16" s="8">
        <v>5</v>
      </c>
      <c r="AM16" s="8">
        <v>3</v>
      </c>
      <c r="AN16" s="8" t="s">
        <v>53</v>
      </c>
      <c r="AO16" s="8" t="s">
        <v>53</v>
      </c>
      <c r="AP16" s="8" t="s">
        <v>53</v>
      </c>
      <c r="AQ16" s="8" t="s">
        <v>53</v>
      </c>
      <c r="AR16" s="8">
        <v>67</v>
      </c>
      <c r="AS16" s="31"/>
      <c r="AT16" s="31"/>
      <c r="AU16" s="31"/>
      <c r="AV16" s="31"/>
      <c r="AW16" s="31"/>
      <c r="AX16" s="31"/>
      <c r="AY16" s="31"/>
      <c r="AZ16" s="31"/>
      <c r="BA16" s="31"/>
      <c r="BB16" s="31">
        <v>53</v>
      </c>
    </row>
    <row r="17" spans="1:54" ht="21">
      <c r="A17" s="13">
        <v>9</v>
      </c>
      <c r="B17" s="14">
        <v>9</v>
      </c>
      <c r="C17" s="15">
        <v>31718</v>
      </c>
      <c r="D17" s="7" t="s">
        <v>214</v>
      </c>
      <c r="E17" s="16">
        <v>9</v>
      </c>
      <c r="F17" s="16">
        <v>5</v>
      </c>
      <c r="G17" s="17">
        <v>1</v>
      </c>
      <c r="H17" s="17">
        <v>3</v>
      </c>
      <c r="I17" s="17">
        <v>1</v>
      </c>
      <c r="J17" s="17"/>
      <c r="K17" s="17">
        <v>7</v>
      </c>
      <c r="L17" s="17">
        <v>13</v>
      </c>
      <c r="M17" s="17"/>
      <c r="N17" s="17">
        <v>72</v>
      </c>
      <c r="O17" s="21">
        <v>5</v>
      </c>
      <c r="P17" s="21">
        <v>2</v>
      </c>
      <c r="Q17" s="25">
        <v>6</v>
      </c>
      <c r="R17" s="25">
        <v>2</v>
      </c>
      <c r="S17" s="21">
        <v>1</v>
      </c>
      <c r="T17" s="21">
        <v>12</v>
      </c>
      <c r="U17" s="21">
        <v>1</v>
      </c>
      <c r="V17" s="21">
        <v>6</v>
      </c>
      <c r="W17" s="21">
        <v>4</v>
      </c>
      <c r="X17" s="21">
        <v>74</v>
      </c>
      <c r="Y17" s="27">
        <v>5</v>
      </c>
      <c r="Z17" s="27">
        <v>3</v>
      </c>
      <c r="AA17" s="27">
        <v>8</v>
      </c>
      <c r="AB17" s="27">
        <v>3</v>
      </c>
      <c r="AC17" s="27">
        <v>4</v>
      </c>
      <c r="AD17" s="27" t="s">
        <v>53</v>
      </c>
      <c r="AE17" s="27">
        <v>4</v>
      </c>
      <c r="AF17" s="27">
        <v>4</v>
      </c>
      <c r="AG17" s="27">
        <v>2</v>
      </c>
      <c r="AH17" s="27">
        <v>7</v>
      </c>
      <c r="AI17" s="8">
        <v>9</v>
      </c>
      <c r="AJ17" s="8">
        <v>6</v>
      </c>
      <c r="AK17" s="8">
        <v>4</v>
      </c>
      <c r="AL17" s="8">
        <v>6</v>
      </c>
      <c r="AM17" s="8">
        <v>11</v>
      </c>
      <c r="AN17" s="8">
        <v>12</v>
      </c>
      <c r="AO17" s="8">
        <v>6</v>
      </c>
      <c r="AP17" s="8" t="s">
        <v>53</v>
      </c>
      <c r="AQ17" s="8" t="s">
        <v>53</v>
      </c>
      <c r="AR17" s="8">
        <v>86</v>
      </c>
      <c r="AS17" s="31"/>
      <c r="AT17" s="31"/>
      <c r="AU17" s="31"/>
      <c r="AV17" s="31"/>
      <c r="AW17" s="31"/>
      <c r="AX17" s="31"/>
      <c r="AY17" s="31"/>
      <c r="AZ17" s="31"/>
      <c r="BA17" s="31"/>
      <c r="BB17" s="31">
        <v>78</v>
      </c>
    </row>
    <row r="18" spans="1:54" ht="21">
      <c r="A18" s="13">
        <v>1</v>
      </c>
      <c r="B18" s="18">
        <v>1</v>
      </c>
      <c r="C18" s="15">
        <v>317181</v>
      </c>
      <c r="D18" s="7" t="s">
        <v>215</v>
      </c>
      <c r="E18" s="16">
        <v>1</v>
      </c>
      <c r="F18" s="16">
        <v>1</v>
      </c>
      <c r="G18" s="17">
        <v>1</v>
      </c>
      <c r="H18" s="17">
        <v>6</v>
      </c>
      <c r="I18" s="17">
        <v>14</v>
      </c>
      <c r="J18" s="17">
        <v>14</v>
      </c>
      <c r="K18" s="17">
        <v>11</v>
      </c>
      <c r="L18" s="17">
        <v>12</v>
      </c>
      <c r="M18" s="17"/>
      <c r="N18" s="17">
        <v>76</v>
      </c>
      <c r="O18" s="21">
        <v>9</v>
      </c>
      <c r="P18" s="21">
        <v>1</v>
      </c>
      <c r="Q18" s="25">
        <v>8</v>
      </c>
      <c r="R18" s="25">
        <v>5</v>
      </c>
      <c r="S18" s="21">
        <v>12</v>
      </c>
      <c r="T18" s="21">
        <v>13</v>
      </c>
      <c r="U18" s="21">
        <v>9</v>
      </c>
      <c r="V18" s="21" t="s">
        <v>53</v>
      </c>
      <c r="W18" s="21"/>
      <c r="X18" s="21">
        <v>86</v>
      </c>
      <c r="Y18" s="27">
        <v>7</v>
      </c>
      <c r="Z18" s="27">
        <v>7</v>
      </c>
      <c r="AA18" s="27">
        <v>8</v>
      </c>
      <c r="AB18" s="27">
        <v>3</v>
      </c>
      <c r="AC18" s="27">
        <v>11</v>
      </c>
      <c r="AD18" s="27">
        <v>9</v>
      </c>
      <c r="AE18" s="27">
        <v>5</v>
      </c>
      <c r="AF18" s="27">
        <v>3</v>
      </c>
      <c r="AG18" s="27" t="s">
        <v>53</v>
      </c>
      <c r="AH18" s="27">
        <v>69</v>
      </c>
      <c r="AI18" s="8">
        <v>1</v>
      </c>
      <c r="AJ18" s="8">
        <v>8</v>
      </c>
      <c r="AK18" s="8">
        <v>7</v>
      </c>
      <c r="AL18" s="8">
        <v>7</v>
      </c>
      <c r="AM18" s="8">
        <v>13</v>
      </c>
      <c r="AN18" s="8">
        <v>12</v>
      </c>
      <c r="AO18" s="8">
        <v>3</v>
      </c>
      <c r="AP18" s="8" t="s">
        <v>53</v>
      </c>
      <c r="AQ18" s="8" t="s">
        <v>53</v>
      </c>
      <c r="AR18" s="8">
        <v>84</v>
      </c>
      <c r="AS18" s="31"/>
      <c r="AT18" s="31"/>
      <c r="AU18" s="31"/>
      <c r="AV18" s="31"/>
      <c r="AW18" s="31"/>
      <c r="AX18" s="31"/>
      <c r="AY18" s="31"/>
      <c r="AZ18" s="31"/>
      <c r="BA18" s="31"/>
      <c r="BB18" s="31">
        <v>85</v>
      </c>
    </row>
    <row r="19" spans="1:54" ht="21">
      <c r="A19" s="13">
        <v>11</v>
      </c>
      <c r="B19" s="14">
        <v>11</v>
      </c>
      <c r="C19" s="15">
        <v>317182</v>
      </c>
      <c r="D19" s="7" t="s">
        <v>216</v>
      </c>
      <c r="E19" s="16">
        <v>4</v>
      </c>
      <c r="F19" s="16"/>
      <c r="G19" s="17">
        <v>9</v>
      </c>
      <c r="H19" s="17"/>
      <c r="I19" s="17">
        <v>12</v>
      </c>
      <c r="J19" s="17">
        <v>11</v>
      </c>
      <c r="K19" s="17"/>
      <c r="L19" s="17"/>
      <c r="M19" s="17">
        <v>7</v>
      </c>
      <c r="N19" s="17">
        <v>61</v>
      </c>
      <c r="O19" s="21">
        <v>7</v>
      </c>
      <c r="P19" s="21"/>
      <c r="Q19" s="25">
        <v>1</v>
      </c>
      <c r="R19" s="25" t="s">
        <v>53</v>
      </c>
      <c r="S19" s="21"/>
      <c r="T19" s="21">
        <v>3</v>
      </c>
      <c r="U19" s="21">
        <v>4</v>
      </c>
      <c r="V19" s="21">
        <v>5</v>
      </c>
      <c r="W19" s="21"/>
      <c r="X19" s="21">
        <v>66</v>
      </c>
      <c r="Y19" s="27">
        <v>1</v>
      </c>
      <c r="Z19" s="27" t="s">
        <v>53</v>
      </c>
      <c r="AA19" s="27">
        <v>3</v>
      </c>
      <c r="AB19" s="27">
        <v>3</v>
      </c>
      <c r="AC19" s="27">
        <v>9</v>
      </c>
      <c r="AD19" s="27" t="s">
        <v>53</v>
      </c>
      <c r="AE19" s="27" t="s">
        <v>53</v>
      </c>
      <c r="AF19" s="27">
        <v>9</v>
      </c>
      <c r="AG19" s="27" t="s">
        <v>53</v>
      </c>
      <c r="AH19" s="27">
        <v>54</v>
      </c>
      <c r="AI19" s="8">
        <v>2</v>
      </c>
      <c r="AJ19" s="8">
        <v>4</v>
      </c>
      <c r="AK19" s="8">
        <v>2</v>
      </c>
      <c r="AL19" s="8">
        <v>4</v>
      </c>
      <c r="AM19" s="8">
        <v>1</v>
      </c>
      <c r="AN19" s="8" t="s">
        <v>53</v>
      </c>
      <c r="AO19" s="8">
        <v>3</v>
      </c>
      <c r="AP19" s="8" t="s">
        <v>53</v>
      </c>
      <c r="AQ19" s="8" t="s">
        <v>53</v>
      </c>
      <c r="AR19" s="8">
        <v>64</v>
      </c>
      <c r="AS19" s="31"/>
      <c r="AT19" s="31"/>
      <c r="AU19" s="31"/>
      <c r="AV19" s="31"/>
      <c r="AW19" s="31"/>
      <c r="AX19" s="31"/>
      <c r="AY19" s="31"/>
      <c r="AZ19" s="31"/>
      <c r="BA19" s="31"/>
      <c r="BB19" s="31">
        <v>52</v>
      </c>
    </row>
    <row r="20" spans="1:54" ht="21">
      <c r="A20" s="13">
        <v>12</v>
      </c>
      <c r="B20" s="18">
        <v>12</v>
      </c>
      <c r="C20" s="15">
        <v>317183</v>
      </c>
      <c r="D20" s="7" t="s">
        <v>217</v>
      </c>
      <c r="E20" s="16">
        <v>8</v>
      </c>
      <c r="F20" s="16">
        <v>1</v>
      </c>
      <c r="G20" s="17">
        <v>5</v>
      </c>
      <c r="H20" s="17">
        <v>9</v>
      </c>
      <c r="I20" s="17">
        <v>13</v>
      </c>
      <c r="J20" s="17">
        <v>1</v>
      </c>
      <c r="K20" s="17">
        <v>9</v>
      </c>
      <c r="L20" s="17"/>
      <c r="M20" s="17"/>
      <c r="N20" s="17">
        <v>66</v>
      </c>
      <c r="O20" s="21">
        <v>7</v>
      </c>
      <c r="P20" s="21">
        <v>3</v>
      </c>
      <c r="Q20" s="25">
        <v>4</v>
      </c>
      <c r="R20" s="25">
        <v>2</v>
      </c>
      <c r="S20" s="21">
        <v>8</v>
      </c>
      <c r="T20" s="21">
        <v>4</v>
      </c>
      <c r="U20" s="21">
        <v>9</v>
      </c>
      <c r="V20" s="21">
        <v>2</v>
      </c>
      <c r="W20" s="21"/>
      <c r="X20" s="21">
        <v>69</v>
      </c>
      <c r="Y20" s="27">
        <v>5</v>
      </c>
      <c r="Z20" s="27">
        <v>3</v>
      </c>
      <c r="AA20" s="27">
        <v>7</v>
      </c>
      <c r="AB20" s="27">
        <v>5</v>
      </c>
      <c r="AC20" s="27">
        <v>8</v>
      </c>
      <c r="AD20" s="27" t="s">
        <v>53</v>
      </c>
      <c r="AE20" s="27" t="s">
        <v>53</v>
      </c>
      <c r="AF20" s="27">
        <v>9</v>
      </c>
      <c r="AG20" s="27">
        <v>2</v>
      </c>
      <c r="AH20" s="27">
        <v>57</v>
      </c>
      <c r="AI20" s="8">
        <v>4</v>
      </c>
      <c r="AJ20" s="8">
        <v>9</v>
      </c>
      <c r="AK20" s="8">
        <v>3</v>
      </c>
      <c r="AL20" s="8">
        <v>8</v>
      </c>
      <c r="AM20" s="8">
        <v>1</v>
      </c>
      <c r="AN20" s="8" t="s">
        <v>53</v>
      </c>
      <c r="AO20" s="8">
        <v>3</v>
      </c>
      <c r="AP20" s="8" t="s">
        <v>53</v>
      </c>
      <c r="AQ20" s="8" t="s">
        <v>53</v>
      </c>
      <c r="AR20" s="8">
        <v>69</v>
      </c>
      <c r="AS20" s="31"/>
      <c r="AT20" s="31"/>
      <c r="AU20" s="31"/>
      <c r="AV20" s="31"/>
      <c r="AW20" s="31"/>
      <c r="AX20" s="31"/>
      <c r="AY20" s="31"/>
      <c r="AZ20" s="31"/>
      <c r="BA20" s="31"/>
      <c r="BB20" s="31">
        <v>62</v>
      </c>
    </row>
    <row r="21" spans="1:54" ht="21">
      <c r="A21" s="13">
        <v>13</v>
      </c>
      <c r="B21" s="14">
        <v>13</v>
      </c>
      <c r="C21" s="15">
        <v>317184</v>
      </c>
      <c r="D21" s="7" t="s">
        <v>218</v>
      </c>
      <c r="E21" s="16">
        <v>3</v>
      </c>
      <c r="F21" s="16">
        <v>1</v>
      </c>
      <c r="G21" s="17">
        <v>9</v>
      </c>
      <c r="H21" s="17"/>
      <c r="I21" s="17">
        <v>7</v>
      </c>
      <c r="J21" s="17"/>
      <c r="K21" s="17">
        <v>1</v>
      </c>
      <c r="L21" s="17">
        <v>6</v>
      </c>
      <c r="M21" s="17"/>
      <c r="N21" s="17">
        <v>51</v>
      </c>
      <c r="O21" s="21">
        <v>6</v>
      </c>
      <c r="P21" s="21"/>
      <c r="Q21" s="25">
        <v>1</v>
      </c>
      <c r="R21" s="25"/>
      <c r="S21" s="21">
        <v>11</v>
      </c>
      <c r="T21" s="21">
        <v>4</v>
      </c>
      <c r="U21" s="21">
        <v>5</v>
      </c>
      <c r="V21" s="21"/>
      <c r="W21" s="21"/>
      <c r="X21" s="21">
        <v>6</v>
      </c>
      <c r="Y21" s="27">
        <v>6</v>
      </c>
      <c r="Z21" s="27">
        <v>3</v>
      </c>
      <c r="AA21" s="27">
        <v>8</v>
      </c>
      <c r="AB21" s="27">
        <v>2</v>
      </c>
      <c r="AC21" s="27">
        <v>12</v>
      </c>
      <c r="AD21" s="27" t="s">
        <v>53</v>
      </c>
      <c r="AE21" s="27">
        <v>5</v>
      </c>
      <c r="AF21" s="27" t="s">
        <v>53</v>
      </c>
      <c r="AG21" s="27" t="s">
        <v>53</v>
      </c>
      <c r="AH21" s="27">
        <v>52</v>
      </c>
      <c r="AI21" s="8">
        <v>9</v>
      </c>
      <c r="AJ21" s="8">
        <v>2</v>
      </c>
      <c r="AK21" s="8">
        <v>7</v>
      </c>
      <c r="AL21" s="8" t="s">
        <v>53</v>
      </c>
      <c r="AM21" s="8">
        <v>5</v>
      </c>
      <c r="AN21" s="8" t="s">
        <v>53</v>
      </c>
      <c r="AO21" s="8" t="s">
        <v>53</v>
      </c>
      <c r="AP21" s="8" t="s">
        <v>53</v>
      </c>
      <c r="AQ21" s="8" t="s">
        <v>53</v>
      </c>
      <c r="AR21" s="8">
        <v>59</v>
      </c>
      <c r="AS21" s="31"/>
      <c r="AT21" s="31"/>
      <c r="AU21" s="31"/>
      <c r="AV21" s="31"/>
      <c r="AW21" s="31"/>
      <c r="AX21" s="31"/>
      <c r="AY21" s="31"/>
      <c r="AZ21" s="31"/>
      <c r="BA21" s="31"/>
      <c r="BB21" s="31">
        <v>49</v>
      </c>
    </row>
    <row r="22" spans="1:54" ht="21">
      <c r="A22" s="13">
        <v>14</v>
      </c>
      <c r="B22" s="18">
        <v>14</v>
      </c>
      <c r="C22" s="15">
        <v>317185</v>
      </c>
      <c r="D22" s="7" t="s">
        <v>219</v>
      </c>
      <c r="E22" s="16">
        <v>9</v>
      </c>
      <c r="F22" s="16"/>
      <c r="G22" s="17">
        <v>5</v>
      </c>
      <c r="H22" s="17">
        <v>7</v>
      </c>
      <c r="I22" s="17"/>
      <c r="J22" s="17">
        <v>13</v>
      </c>
      <c r="K22" s="17">
        <v>14</v>
      </c>
      <c r="L22" s="17"/>
      <c r="M22" s="17">
        <v>13</v>
      </c>
      <c r="N22" s="17">
        <v>59</v>
      </c>
      <c r="O22" s="21">
        <v>7</v>
      </c>
      <c r="P22" s="21" t="s">
        <v>53</v>
      </c>
      <c r="Q22" s="25">
        <v>1</v>
      </c>
      <c r="R22" s="25">
        <v>4</v>
      </c>
      <c r="S22" s="21">
        <v>1</v>
      </c>
      <c r="T22" s="21">
        <v>1</v>
      </c>
      <c r="U22" s="21"/>
      <c r="V22" s="21"/>
      <c r="W22" s="21">
        <v>5</v>
      </c>
      <c r="X22" s="21">
        <v>62</v>
      </c>
      <c r="Y22" s="27">
        <v>6</v>
      </c>
      <c r="Z22" s="27" t="s">
        <v>53</v>
      </c>
      <c r="AA22" s="27">
        <v>3</v>
      </c>
      <c r="AB22" s="27">
        <v>3</v>
      </c>
      <c r="AC22" s="27">
        <v>1</v>
      </c>
      <c r="AD22" s="27">
        <v>3</v>
      </c>
      <c r="AE22" s="27">
        <v>4</v>
      </c>
      <c r="AF22" s="27" t="s">
        <v>53</v>
      </c>
      <c r="AG22" s="27" t="s">
        <v>53</v>
      </c>
      <c r="AH22" s="27">
        <v>62</v>
      </c>
      <c r="AI22" s="8">
        <v>6</v>
      </c>
      <c r="AJ22" s="8">
        <v>2</v>
      </c>
      <c r="AK22" s="8"/>
      <c r="AL22" s="8"/>
      <c r="AM22" s="8">
        <v>1</v>
      </c>
      <c r="AN22" s="8" t="s">
        <v>53</v>
      </c>
      <c r="AO22" s="8" t="s">
        <v>53</v>
      </c>
      <c r="AP22" s="8" t="s">
        <v>53</v>
      </c>
      <c r="AQ22" s="8" t="s">
        <v>53</v>
      </c>
      <c r="AR22" s="8">
        <v>62</v>
      </c>
      <c r="AS22" s="31"/>
      <c r="AT22" s="31"/>
      <c r="AU22" s="31"/>
      <c r="AV22" s="31"/>
      <c r="AW22" s="31"/>
      <c r="AX22" s="31"/>
      <c r="AY22" s="31"/>
      <c r="AZ22" s="31"/>
      <c r="BA22" s="31"/>
      <c r="BB22" s="31">
        <v>62</v>
      </c>
    </row>
    <row r="23" spans="1:54" ht="21">
      <c r="A23" s="13">
        <v>15</v>
      </c>
      <c r="B23" s="14">
        <v>15</v>
      </c>
      <c r="C23" s="15">
        <v>317186</v>
      </c>
      <c r="D23" s="7" t="s">
        <v>220</v>
      </c>
      <c r="E23" s="16">
        <v>5</v>
      </c>
      <c r="F23" s="16"/>
      <c r="G23" s="17"/>
      <c r="H23" s="17"/>
      <c r="I23" s="17">
        <v>13</v>
      </c>
      <c r="J23" s="17"/>
      <c r="K23" s="17"/>
      <c r="L23" s="17"/>
      <c r="M23" s="17">
        <v>7</v>
      </c>
      <c r="N23" s="17">
        <v>48</v>
      </c>
      <c r="O23" s="21">
        <v>6</v>
      </c>
      <c r="P23" s="21" t="s">
        <v>53</v>
      </c>
      <c r="Q23" s="25"/>
      <c r="R23" s="25"/>
      <c r="S23" s="21">
        <v>8</v>
      </c>
      <c r="T23" s="21">
        <v>5</v>
      </c>
      <c r="U23" s="21">
        <v>1</v>
      </c>
      <c r="V23" s="21"/>
      <c r="W23" s="21">
        <v>3</v>
      </c>
      <c r="X23" s="21">
        <v>52</v>
      </c>
      <c r="Y23" s="27">
        <v>6</v>
      </c>
      <c r="Z23" s="27" t="s">
        <v>53</v>
      </c>
      <c r="AA23" s="27"/>
      <c r="AB23" s="27"/>
      <c r="AC23" s="27">
        <v>1</v>
      </c>
      <c r="AD23" s="27">
        <v>2</v>
      </c>
      <c r="AE23" s="27" t="s">
        <v>53</v>
      </c>
      <c r="AF23" s="27" t="s">
        <v>53</v>
      </c>
      <c r="AG23" s="27" t="s">
        <v>53</v>
      </c>
      <c r="AH23" s="27">
        <v>37</v>
      </c>
      <c r="AI23" s="8">
        <v>6</v>
      </c>
      <c r="AJ23" s="8">
        <v>1</v>
      </c>
      <c r="AK23" s="8"/>
      <c r="AL23" s="8"/>
      <c r="AM23" s="8">
        <v>5</v>
      </c>
      <c r="AN23" s="8">
        <v>1</v>
      </c>
      <c r="AO23" s="8" t="s">
        <v>53</v>
      </c>
      <c r="AP23" s="8" t="s">
        <v>53</v>
      </c>
      <c r="AQ23" s="8" t="s">
        <v>53</v>
      </c>
      <c r="AR23" s="8">
        <v>51</v>
      </c>
      <c r="AS23" s="31"/>
      <c r="AT23" s="31"/>
      <c r="AU23" s="31"/>
      <c r="AV23" s="31"/>
      <c r="AW23" s="31"/>
      <c r="AX23" s="31"/>
      <c r="AY23" s="31"/>
      <c r="AZ23" s="31"/>
      <c r="BA23" s="31"/>
      <c r="BB23" s="31">
        <v>52</v>
      </c>
    </row>
    <row r="24" spans="1:54" ht="21">
      <c r="A24" s="13">
        <v>16</v>
      </c>
      <c r="B24" s="18">
        <v>16</v>
      </c>
      <c r="C24" s="15">
        <v>317187</v>
      </c>
      <c r="D24" s="7" t="s">
        <v>221</v>
      </c>
      <c r="E24" s="16">
        <v>6</v>
      </c>
      <c r="F24" s="16">
        <v>4</v>
      </c>
      <c r="G24" s="17">
        <v>5</v>
      </c>
      <c r="H24" s="17">
        <v>4</v>
      </c>
      <c r="I24" s="17">
        <v>12</v>
      </c>
      <c r="J24" s="17">
        <v>4</v>
      </c>
      <c r="K24" s="17"/>
      <c r="L24" s="17">
        <v>3</v>
      </c>
      <c r="M24" s="17"/>
      <c r="N24" s="17">
        <v>58</v>
      </c>
      <c r="O24" s="21">
        <v>6</v>
      </c>
      <c r="P24" s="21"/>
      <c r="Q24" s="25">
        <v>1</v>
      </c>
      <c r="R24" s="25">
        <v>2</v>
      </c>
      <c r="S24" s="21">
        <v>8</v>
      </c>
      <c r="T24" s="21"/>
      <c r="U24" s="21"/>
      <c r="V24" s="21">
        <v>4</v>
      </c>
      <c r="W24" s="21"/>
      <c r="X24" s="21">
        <v>54</v>
      </c>
      <c r="Y24" s="27" t="s">
        <v>53</v>
      </c>
      <c r="Z24" s="27">
        <v>1</v>
      </c>
      <c r="AA24" s="27" t="s">
        <v>53</v>
      </c>
      <c r="AB24" s="27">
        <v>6</v>
      </c>
      <c r="AC24" s="27" t="s">
        <v>53</v>
      </c>
      <c r="AD24" s="27" t="s">
        <v>53</v>
      </c>
      <c r="AE24" s="27" t="s">
        <v>53</v>
      </c>
      <c r="AF24" s="27" t="s">
        <v>53</v>
      </c>
      <c r="AG24" s="27">
        <v>6</v>
      </c>
      <c r="AH24" s="27">
        <v>5</v>
      </c>
      <c r="AI24" s="8">
        <v>4</v>
      </c>
      <c r="AJ24" s="8">
        <v>2</v>
      </c>
      <c r="AK24" s="8">
        <v>2</v>
      </c>
      <c r="AL24" s="8">
        <v>4</v>
      </c>
      <c r="AM24" s="8">
        <v>3</v>
      </c>
      <c r="AN24" s="8">
        <v>5</v>
      </c>
      <c r="AO24" s="8" t="s">
        <v>53</v>
      </c>
      <c r="AP24" s="8" t="s">
        <v>53</v>
      </c>
      <c r="AQ24" s="8" t="s">
        <v>53</v>
      </c>
      <c r="AR24" s="8">
        <v>67</v>
      </c>
      <c r="AS24" s="31"/>
      <c r="AT24" s="31"/>
      <c r="AU24" s="31"/>
      <c r="AV24" s="31"/>
      <c r="AW24" s="31"/>
      <c r="AX24" s="31"/>
      <c r="AY24" s="31"/>
      <c r="AZ24" s="31"/>
      <c r="BA24" s="31"/>
      <c r="BB24" s="31">
        <v>56</v>
      </c>
    </row>
    <row r="25" spans="1:54" ht="21">
      <c r="A25" s="13">
        <v>17</v>
      </c>
      <c r="B25" s="14">
        <v>17</v>
      </c>
      <c r="C25" s="15">
        <v>317188</v>
      </c>
      <c r="D25" s="7" t="s">
        <v>222</v>
      </c>
      <c r="E25" s="16"/>
      <c r="F25" s="16"/>
      <c r="G25" s="17">
        <v>5</v>
      </c>
      <c r="H25" s="17">
        <v>7</v>
      </c>
      <c r="I25" s="17">
        <v>12</v>
      </c>
      <c r="J25" s="17"/>
      <c r="K25" s="17"/>
      <c r="L25" s="17">
        <v>5</v>
      </c>
      <c r="M25" s="17"/>
      <c r="N25" s="17">
        <v>61</v>
      </c>
      <c r="O25" s="21" t="s">
        <v>213</v>
      </c>
      <c r="P25" s="21" t="s">
        <v>213</v>
      </c>
      <c r="Q25" s="25">
        <v>1</v>
      </c>
      <c r="R25" s="25">
        <v>2</v>
      </c>
      <c r="S25" s="21">
        <v>8</v>
      </c>
      <c r="T25" s="21">
        <v>7</v>
      </c>
      <c r="U25" s="21" t="s">
        <v>53</v>
      </c>
      <c r="V25" s="21"/>
      <c r="W25" s="21"/>
      <c r="X25" s="21">
        <v>75</v>
      </c>
      <c r="Y25" s="27"/>
      <c r="Z25" s="27"/>
      <c r="AA25" s="27">
        <v>5</v>
      </c>
      <c r="AB25" s="27">
        <v>2</v>
      </c>
      <c r="AC25" s="27">
        <v>2</v>
      </c>
      <c r="AD25" s="27" t="s">
        <v>53</v>
      </c>
      <c r="AE25" s="27">
        <v>1</v>
      </c>
      <c r="AF25" s="27" t="s">
        <v>53</v>
      </c>
      <c r="AG25" s="27" t="s">
        <v>53</v>
      </c>
      <c r="AH25" s="27">
        <v>45</v>
      </c>
      <c r="AI25" s="8"/>
      <c r="AJ25" s="8"/>
      <c r="AK25" s="8">
        <v>2</v>
      </c>
      <c r="AL25" s="8" t="s">
        <v>53</v>
      </c>
      <c r="AM25" s="8">
        <v>1</v>
      </c>
      <c r="AN25" s="8">
        <v>3</v>
      </c>
      <c r="AO25" s="8" t="s">
        <v>53</v>
      </c>
      <c r="AP25" s="8" t="s">
        <v>53</v>
      </c>
      <c r="AQ25" s="8" t="s">
        <v>53</v>
      </c>
      <c r="AR25" s="8">
        <v>76</v>
      </c>
      <c r="AS25" s="31"/>
      <c r="AT25" s="31"/>
      <c r="AU25" s="31"/>
      <c r="AV25" s="31"/>
      <c r="AW25" s="31"/>
      <c r="AX25" s="31"/>
      <c r="AY25" s="31"/>
      <c r="AZ25" s="31"/>
      <c r="BA25" s="31"/>
      <c r="BB25" s="31">
        <v>77</v>
      </c>
    </row>
    <row r="26" spans="1:54" ht="21">
      <c r="A26" s="13">
        <v>19</v>
      </c>
      <c r="B26" s="18">
        <v>19</v>
      </c>
      <c r="C26" s="15">
        <v>317189</v>
      </c>
      <c r="D26" s="7" t="s">
        <v>223</v>
      </c>
      <c r="E26" s="16">
        <v>1</v>
      </c>
      <c r="F26" s="16">
        <v>5</v>
      </c>
      <c r="G26" s="17">
        <v>1</v>
      </c>
      <c r="H26" s="17">
        <v>6</v>
      </c>
      <c r="I26" s="17">
        <v>13</v>
      </c>
      <c r="J26" s="17">
        <v>4</v>
      </c>
      <c r="K26" s="17"/>
      <c r="L26" s="17">
        <v>7</v>
      </c>
      <c r="M26" s="17"/>
      <c r="N26" s="17">
        <v>57</v>
      </c>
      <c r="O26" s="21">
        <v>7</v>
      </c>
      <c r="P26" s="21">
        <v>2</v>
      </c>
      <c r="Q26" s="25">
        <v>4</v>
      </c>
      <c r="R26" s="25"/>
      <c r="S26" s="21">
        <v>12</v>
      </c>
      <c r="T26" s="21">
        <v>3</v>
      </c>
      <c r="U26" s="21">
        <v>6</v>
      </c>
      <c r="V26" s="21">
        <v>2</v>
      </c>
      <c r="W26" s="21"/>
      <c r="X26" s="21">
        <v>71</v>
      </c>
      <c r="Y26" s="27">
        <v>5</v>
      </c>
      <c r="Z26" s="27" t="s">
        <v>53</v>
      </c>
      <c r="AA26" s="27">
        <v>4</v>
      </c>
      <c r="AB26" s="27">
        <v>6</v>
      </c>
      <c r="AC26" s="27">
        <v>5</v>
      </c>
      <c r="AD26" s="27">
        <v>1</v>
      </c>
      <c r="AE26" s="27">
        <v>2</v>
      </c>
      <c r="AF26" s="27">
        <v>2</v>
      </c>
      <c r="AG26" s="27">
        <v>1</v>
      </c>
      <c r="AH26" s="27">
        <v>61</v>
      </c>
      <c r="AI26" s="8">
        <v>1</v>
      </c>
      <c r="AJ26" s="8">
        <v>4</v>
      </c>
      <c r="AK26" s="8">
        <v>2</v>
      </c>
      <c r="AL26" s="8">
        <v>6</v>
      </c>
      <c r="AM26" s="8">
        <v>1</v>
      </c>
      <c r="AN26" s="8">
        <v>7</v>
      </c>
      <c r="AO26" s="8">
        <v>1</v>
      </c>
      <c r="AP26" s="8" t="s">
        <v>53</v>
      </c>
      <c r="AQ26" s="8" t="s">
        <v>53</v>
      </c>
      <c r="AR26" s="8">
        <v>73</v>
      </c>
      <c r="AS26" s="31"/>
      <c r="AT26" s="31"/>
      <c r="AU26" s="31"/>
      <c r="AV26" s="31"/>
      <c r="AW26" s="31"/>
      <c r="AX26" s="31"/>
      <c r="AY26" s="31"/>
      <c r="AZ26" s="31"/>
      <c r="BA26" s="31"/>
      <c r="BB26" s="31">
        <v>74</v>
      </c>
    </row>
    <row r="27" spans="1:54" ht="21">
      <c r="A27" s="13">
        <v>2</v>
      </c>
      <c r="B27" s="14">
        <v>2</v>
      </c>
      <c r="C27" s="15">
        <v>31719</v>
      </c>
      <c r="D27" s="7" t="s">
        <v>224</v>
      </c>
      <c r="E27" s="16">
        <v>9</v>
      </c>
      <c r="F27" s="16">
        <v>5</v>
      </c>
      <c r="G27" s="17">
        <v>4</v>
      </c>
      <c r="H27" s="17">
        <v>7</v>
      </c>
      <c r="I27" s="17">
        <v>11</v>
      </c>
      <c r="J27" s="17">
        <v>1</v>
      </c>
      <c r="K27" s="17"/>
      <c r="L27" s="17">
        <v>5</v>
      </c>
      <c r="M27" s="17"/>
      <c r="N27" s="17">
        <v>63</v>
      </c>
      <c r="O27" s="21">
        <v>4</v>
      </c>
      <c r="P27" s="21">
        <v>1</v>
      </c>
      <c r="Q27" s="25">
        <v>2</v>
      </c>
      <c r="R27" s="25">
        <v>4</v>
      </c>
      <c r="S27" s="21">
        <v>7</v>
      </c>
      <c r="T27" s="21">
        <v>5</v>
      </c>
      <c r="U27" s="21"/>
      <c r="V27" s="21">
        <v>1</v>
      </c>
      <c r="W27" s="21">
        <v>8</v>
      </c>
      <c r="X27" s="21">
        <v>67</v>
      </c>
      <c r="Y27" s="27">
        <v>1</v>
      </c>
      <c r="Z27" s="27">
        <v>3</v>
      </c>
      <c r="AA27" s="27">
        <v>5</v>
      </c>
      <c r="AB27" s="27" t="s">
        <v>53</v>
      </c>
      <c r="AC27" s="27">
        <v>3</v>
      </c>
      <c r="AD27" s="27" t="s">
        <v>53</v>
      </c>
      <c r="AE27" s="27">
        <v>1</v>
      </c>
      <c r="AF27" s="27">
        <v>6</v>
      </c>
      <c r="AG27" s="27" t="s">
        <v>53</v>
      </c>
      <c r="AH27" s="27">
        <v>49</v>
      </c>
      <c r="AI27" s="8">
        <v>5</v>
      </c>
      <c r="AJ27" s="8">
        <v>5</v>
      </c>
      <c r="AK27" s="8" t="s">
        <v>53</v>
      </c>
      <c r="AL27" s="8">
        <v>5</v>
      </c>
      <c r="AM27" s="8">
        <v>1</v>
      </c>
      <c r="AN27" s="8">
        <v>1</v>
      </c>
      <c r="AO27" s="8">
        <v>1</v>
      </c>
      <c r="AP27" s="8">
        <v>1</v>
      </c>
      <c r="AQ27" s="8" t="s">
        <v>53</v>
      </c>
      <c r="AR27" s="8">
        <v>69</v>
      </c>
      <c r="AS27" s="31"/>
      <c r="AT27" s="31"/>
      <c r="AU27" s="31"/>
      <c r="AV27" s="31"/>
      <c r="AW27" s="31"/>
      <c r="AX27" s="31"/>
      <c r="AY27" s="31"/>
      <c r="AZ27" s="31"/>
      <c r="BA27" s="31"/>
      <c r="BB27" s="31">
        <v>75</v>
      </c>
    </row>
    <row r="28" spans="1:54" ht="21">
      <c r="A28" s="13">
        <v>21</v>
      </c>
      <c r="B28" s="18">
        <v>21</v>
      </c>
      <c r="C28" s="15">
        <v>317191</v>
      </c>
      <c r="D28" s="7" t="s">
        <v>225</v>
      </c>
      <c r="E28" s="16">
        <v>1</v>
      </c>
      <c r="F28" s="16">
        <v>5</v>
      </c>
      <c r="G28" s="17">
        <v>5</v>
      </c>
      <c r="H28" s="17">
        <v>6</v>
      </c>
      <c r="I28" s="17">
        <v>14</v>
      </c>
      <c r="J28" s="17">
        <v>6</v>
      </c>
      <c r="K28" s="17">
        <v>3</v>
      </c>
      <c r="L28" s="17"/>
      <c r="M28" s="17"/>
      <c r="N28" s="17">
        <v>66</v>
      </c>
      <c r="O28" s="21">
        <v>6</v>
      </c>
      <c r="P28" s="21">
        <v>1</v>
      </c>
      <c r="Q28" s="25">
        <v>5</v>
      </c>
      <c r="R28" s="25">
        <v>2</v>
      </c>
      <c r="S28" s="21">
        <v>12</v>
      </c>
      <c r="T28" s="21">
        <v>3</v>
      </c>
      <c r="U28" s="21">
        <v>5</v>
      </c>
      <c r="V28" s="21"/>
      <c r="W28" s="21"/>
      <c r="X28" s="21">
        <v>73</v>
      </c>
      <c r="Y28" s="27" t="s">
        <v>53</v>
      </c>
      <c r="Z28" s="27">
        <v>2</v>
      </c>
      <c r="AA28" s="27">
        <v>3</v>
      </c>
      <c r="AB28" s="27" t="s">
        <v>53</v>
      </c>
      <c r="AC28" s="27" t="s">
        <v>53</v>
      </c>
      <c r="AD28" s="27" t="s">
        <v>53</v>
      </c>
      <c r="AE28" s="27">
        <v>1</v>
      </c>
      <c r="AF28" s="27">
        <v>3</v>
      </c>
      <c r="AG28" s="27" t="s">
        <v>53</v>
      </c>
      <c r="AH28" s="27">
        <v>54</v>
      </c>
      <c r="AI28" s="8">
        <v>4</v>
      </c>
      <c r="AJ28" s="8">
        <v>2</v>
      </c>
      <c r="AK28" s="8" t="s">
        <v>53</v>
      </c>
      <c r="AL28" s="8">
        <v>3</v>
      </c>
      <c r="AM28" s="8">
        <v>12</v>
      </c>
      <c r="AN28" s="8" t="s">
        <v>53</v>
      </c>
      <c r="AO28" s="8">
        <v>1</v>
      </c>
      <c r="AP28" s="8" t="s">
        <v>53</v>
      </c>
      <c r="AQ28" s="8" t="s">
        <v>53</v>
      </c>
      <c r="AR28" s="8">
        <v>71</v>
      </c>
      <c r="AS28" s="31"/>
      <c r="AT28" s="31"/>
      <c r="AU28" s="31"/>
      <c r="AV28" s="31"/>
      <c r="AW28" s="31"/>
      <c r="AX28" s="31"/>
      <c r="AY28" s="31"/>
      <c r="AZ28" s="31"/>
      <c r="BA28" s="31"/>
      <c r="BB28" s="31">
        <v>79</v>
      </c>
    </row>
    <row r="29" spans="1:54" ht="21">
      <c r="A29" s="13">
        <v>22</v>
      </c>
      <c r="B29" s="14">
        <v>22</v>
      </c>
      <c r="C29" s="15">
        <v>317192</v>
      </c>
      <c r="D29" s="7" t="s">
        <v>226</v>
      </c>
      <c r="E29" s="16">
        <v>9</v>
      </c>
      <c r="F29" s="16">
        <v>2</v>
      </c>
      <c r="G29" s="17">
        <v>9</v>
      </c>
      <c r="H29" s="17">
        <v>3</v>
      </c>
      <c r="I29" s="17">
        <v>1</v>
      </c>
      <c r="J29" s="17">
        <v>2</v>
      </c>
      <c r="K29" s="17">
        <v>5</v>
      </c>
      <c r="L29" s="17">
        <v>2</v>
      </c>
      <c r="M29" s="17"/>
      <c r="N29" s="17">
        <v>49</v>
      </c>
      <c r="O29" s="21">
        <v>6</v>
      </c>
      <c r="P29" s="21"/>
      <c r="Q29" s="25">
        <v>3</v>
      </c>
      <c r="R29" s="25">
        <v>2</v>
      </c>
      <c r="S29" s="21">
        <v>1</v>
      </c>
      <c r="T29" s="21">
        <v>2</v>
      </c>
      <c r="U29" s="21">
        <v>2</v>
      </c>
      <c r="V29" s="21" t="s">
        <v>53</v>
      </c>
      <c r="W29" s="21">
        <v>1</v>
      </c>
      <c r="X29" s="21">
        <v>56</v>
      </c>
      <c r="Y29" s="27" t="s">
        <v>53</v>
      </c>
      <c r="Z29" s="27" t="s">
        <v>53</v>
      </c>
      <c r="AA29" s="27">
        <v>5</v>
      </c>
      <c r="AB29" s="27" t="s">
        <v>53</v>
      </c>
      <c r="AC29" s="27" t="s">
        <v>53</v>
      </c>
      <c r="AD29" s="27" t="s">
        <v>53</v>
      </c>
      <c r="AE29" s="27" t="s">
        <v>53</v>
      </c>
      <c r="AF29" s="27">
        <v>1</v>
      </c>
      <c r="AG29" s="27">
        <v>1</v>
      </c>
      <c r="AH29" s="27">
        <v>45</v>
      </c>
      <c r="AI29" s="8">
        <v>2</v>
      </c>
      <c r="AJ29" s="8">
        <v>4</v>
      </c>
      <c r="AK29" s="8">
        <v>3</v>
      </c>
      <c r="AL29" s="8">
        <v>6</v>
      </c>
      <c r="AM29" s="8">
        <v>4</v>
      </c>
      <c r="AN29" s="8">
        <v>3</v>
      </c>
      <c r="AO29" s="8">
        <v>3</v>
      </c>
      <c r="AP29" s="8">
        <v>2</v>
      </c>
      <c r="AQ29" s="8">
        <v>1</v>
      </c>
      <c r="AR29" s="8">
        <v>64</v>
      </c>
      <c r="AS29" s="31"/>
      <c r="AT29" s="31"/>
      <c r="AU29" s="31"/>
      <c r="AV29" s="31"/>
      <c r="AW29" s="31"/>
      <c r="AX29" s="31"/>
      <c r="AY29" s="31"/>
      <c r="AZ29" s="31"/>
      <c r="BA29" s="31"/>
      <c r="BB29" s="31">
        <v>45</v>
      </c>
    </row>
    <row r="30" spans="1:54" ht="21">
      <c r="A30" s="13">
        <v>23</v>
      </c>
      <c r="B30" s="18">
        <v>23</v>
      </c>
      <c r="C30" s="15">
        <v>317193</v>
      </c>
      <c r="D30" s="9" t="s">
        <v>227</v>
      </c>
      <c r="E30" s="16"/>
      <c r="F30" s="16"/>
      <c r="G30" s="17">
        <v>5</v>
      </c>
      <c r="H30" s="17">
        <v>5</v>
      </c>
      <c r="I30" s="17">
        <v>1</v>
      </c>
      <c r="J30" s="17">
        <v>1</v>
      </c>
      <c r="K30" s="17">
        <v>4</v>
      </c>
      <c r="L30" s="17"/>
      <c r="M30" s="17"/>
      <c r="N30" s="17">
        <v>69</v>
      </c>
      <c r="O30" s="22"/>
      <c r="P30" s="22"/>
      <c r="Q30" s="22"/>
      <c r="R30" s="22"/>
      <c r="S30" s="22"/>
      <c r="T30" s="22"/>
      <c r="U30" s="22"/>
      <c r="V30" s="22"/>
      <c r="W30" s="22"/>
      <c r="X30" s="21">
        <v>7</v>
      </c>
      <c r="Y30" s="27" t="s">
        <v>53</v>
      </c>
      <c r="Z30" s="27" t="s">
        <v>53</v>
      </c>
      <c r="AA30" s="27">
        <v>4</v>
      </c>
      <c r="AB30" s="27">
        <v>2</v>
      </c>
      <c r="AC30" s="27">
        <v>1</v>
      </c>
      <c r="AD30" s="27" t="s">
        <v>53</v>
      </c>
      <c r="AE30" s="27" t="s">
        <v>53</v>
      </c>
      <c r="AF30" s="27">
        <v>3</v>
      </c>
      <c r="AG30" s="27" t="s">
        <v>53</v>
      </c>
      <c r="AH30" s="27">
        <v>45</v>
      </c>
      <c r="AI30" s="8">
        <v>4</v>
      </c>
      <c r="AJ30" s="8">
        <v>1</v>
      </c>
      <c r="AK30" s="8">
        <v>4</v>
      </c>
      <c r="AL30" s="8" t="s">
        <v>53</v>
      </c>
      <c r="AM30" s="8">
        <v>8</v>
      </c>
      <c r="AN30" s="8">
        <v>6</v>
      </c>
      <c r="AO30" s="8" t="s">
        <v>53</v>
      </c>
      <c r="AP30" s="8" t="s">
        <v>53</v>
      </c>
      <c r="AQ30" s="8" t="s">
        <v>53</v>
      </c>
      <c r="AR30" s="8">
        <v>73</v>
      </c>
      <c r="AS30" s="31"/>
      <c r="AT30" s="31"/>
      <c r="AU30" s="31"/>
      <c r="AV30" s="31"/>
      <c r="AW30" s="31"/>
      <c r="AX30" s="31"/>
      <c r="AY30" s="31"/>
      <c r="AZ30" s="31"/>
      <c r="BA30" s="31"/>
      <c r="BB30" s="31">
        <v>72</v>
      </c>
    </row>
    <row r="31" spans="1:54" ht="21">
      <c r="A31" s="13">
        <v>24</v>
      </c>
      <c r="B31" s="14">
        <v>24</v>
      </c>
      <c r="C31" s="15">
        <v>317194</v>
      </c>
      <c r="D31" s="7" t="s">
        <v>228</v>
      </c>
      <c r="E31" s="16">
        <v>5</v>
      </c>
      <c r="F31" s="16">
        <v>1</v>
      </c>
      <c r="G31" s="17">
        <v>9</v>
      </c>
      <c r="H31" s="17">
        <v>6</v>
      </c>
      <c r="I31" s="17">
        <v>12</v>
      </c>
      <c r="J31" s="17">
        <v>1</v>
      </c>
      <c r="K31" s="17">
        <v>9</v>
      </c>
      <c r="L31" s="17">
        <v>6</v>
      </c>
      <c r="M31" s="17">
        <v>3</v>
      </c>
      <c r="N31" s="17">
        <v>67</v>
      </c>
      <c r="O31" s="21">
        <v>8</v>
      </c>
      <c r="P31" s="21"/>
      <c r="Q31" s="25">
        <v>1</v>
      </c>
      <c r="R31" s="25">
        <v>1</v>
      </c>
      <c r="S31" s="21">
        <v>6</v>
      </c>
      <c r="T31" s="21">
        <v>3</v>
      </c>
      <c r="U31" s="21"/>
      <c r="V31" s="21"/>
      <c r="W31" s="21" t="s">
        <v>53</v>
      </c>
      <c r="X31" s="21">
        <v>75</v>
      </c>
      <c r="Y31" s="27">
        <v>3</v>
      </c>
      <c r="Z31" s="27">
        <v>1</v>
      </c>
      <c r="AA31" s="27">
        <v>5</v>
      </c>
      <c r="AB31" s="27">
        <v>3</v>
      </c>
      <c r="AC31" s="27">
        <v>6</v>
      </c>
      <c r="AD31" s="27" t="s">
        <v>53</v>
      </c>
      <c r="AE31" s="27" t="s">
        <v>53</v>
      </c>
      <c r="AF31" s="27">
        <v>1</v>
      </c>
      <c r="AG31" s="27" t="s">
        <v>53</v>
      </c>
      <c r="AH31" s="27">
        <v>55</v>
      </c>
      <c r="AI31" s="8">
        <v>6</v>
      </c>
      <c r="AJ31" s="8">
        <v>1</v>
      </c>
      <c r="AK31" s="8">
        <v>4</v>
      </c>
      <c r="AL31" s="8">
        <v>5</v>
      </c>
      <c r="AM31" s="8">
        <v>11</v>
      </c>
      <c r="AN31" s="8">
        <v>8</v>
      </c>
      <c r="AO31" s="8">
        <v>7</v>
      </c>
      <c r="AP31" s="8">
        <v>2</v>
      </c>
      <c r="AQ31" s="8">
        <v>4</v>
      </c>
      <c r="AR31" s="8">
        <v>69</v>
      </c>
      <c r="AS31" s="31"/>
      <c r="AT31" s="31"/>
      <c r="AU31" s="31"/>
      <c r="AV31" s="31"/>
      <c r="AW31" s="31"/>
      <c r="AX31" s="31"/>
      <c r="AY31" s="31"/>
      <c r="AZ31" s="31"/>
      <c r="BA31" s="31"/>
      <c r="BB31" s="31">
        <v>73</v>
      </c>
    </row>
    <row r="32" spans="1:54" ht="21">
      <c r="A32" s="13">
        <v>25</v>
      </c>
      <c r="B32" s="18">
        <v>25</v>
      </c>
      <c r="C32" s="15">
        <v>317195</v>
      </c>
      <c r="D32" s="7" t="s">
        <v>229</v>
      </c>
      <c r="E32" s="16">
        <v>9</v>
      </c>
      <c r="F32" s="16">
        <v>5</v>
      </c>
      <c r="G32" s="17">
        <v>1</v>
      </c>
      <c r="H32" s="17">
        <v>6</v>
      </c>
      <c r="I32" s="17">
        <v>14</v>
      </c>
      <c r="J32" s="17">
        <v>4</v>
      </c>
      <c r="K32" s="17">
        <v>6</v>
      </c>
      <c r="L32" s="17">
        <v>6</v>
      </c>
      <c r="M32" s="17"/>
      <c r="N32" s="17">
        <v>68</v>
      </c>
      <c r="O32" s="21">
        <v>9</v>
      </c>
      <c r="P32" s="21">
        <v>5</v>
      </c>
      <c r="Q32" s="25">
        <v>3</v>
      </c>
      <c r="R32" s="25">
        <v>7</v>
      </c>
      <c r="S32" s="21">
        <v>12</v>
      </c>
      <c r="T32" s="21">
        <v>6</v>
      </c>
      <c r="U32" s="21">
        <v>12</v>
      </c>
      <c r="V32" s="21">
        <v>7</v>
      </c>
      <c r="W32" s="21">
        <v>5</v>
      </c>
      <c r="X32" s="21">
        <v>8</v>
      </c>
      <c r="Y32" s="27">
        <v>3</v>
      </c>
      <c r="Z32" s="27">
        <v>3</v>
      </c>
      <c r="AA32" s="27">
        <v>2</v>
      </c>
      <c r="AB32" s="27" t="s">
        <v>53</v>
      </c>
      <c r="AC32" s="27" t="s">
        <v>53</v>
      </c>
      <c r="AD32" s="27" t="s">
        <v>53</v>
      </c>
      <c r="AE32" s="27" t="s">
        <v>53</v>
      </c>
      <c r="AF32" s="27">
        <v>2</v>
      </c>
      <c r="AG32" s="27">
        <v>3</v>
      </c>
      <c r="AH32" s="27">
        <v>58</v>
      </c>
      <c r="AI32" s="8">
        <v>7</v>
      </c>
      <c r="AJ32" s="8">
        <v>9</v>
      </c>
      <c r="AK32" s="8">
        <v>1</v>
      </c>
      <c r="AL32" s="8">
        <v>5</v>
      </c>
      <c r="AM32" s="8">
        <v>13</v>
      </c>
      <c r="AN32" s="8">
        <v>9</v>
      </c>
      <c r="AO32" s="8">
        <v>4</v>
      </c>
      <c r="AP32" s="8" t="s">
        <v>53</v>
      </c>
      <c r="AQ32" s="8" t="s">
        <v>53</v>
      </c>
      <c r="AR32" s="8">
        <v>79</v>
      </c>
      <c r="AS32" s="31"/>
      <c r="AT32" s="31"/>
      <c r="AU32" s="31"/>
      <c r="AV32" s="31"/>
      <c r="AW32" s="31"/>
      <c r="AX32" s="31"/>
      <c r="AY32" s="31"/>
      <c r="AZ32" s="31"/>
      <c r="BA32" s="31"/>
      <c r="BB32" s="31">
        <v>71</v>
      </c>
    </row>
    <row r="33" spans="1:54" ht="21">
      <c r="A33" s="13">
        <v>26</v>
      </c>
      <c r="B33" s="14">
        <v>26</v>
      </c>
      <c r="C33" s="15">
        <v>317196</v>
      </c>
      <c r="D33" s="7" t="s">
        <v>230</v>
      </c>
      <c r="E33" s="16">
        <v>1</v>
      </c>
      <c r="F33" s="16">
        <v>1</v>
      </c>
      <c r="G33" s="17">
        <v>1</v>
      </c>
      <c r="H33" s="17">
        <v>5</v>
      </c>
      <c r="I33" s="17">
        <v>14</v>
      </c>
      <c r="J33" s="17"/>
      <c r="K33" s="17">
        <v>16</v>
      </c>
      <c r="L33" s="17"/>
      <c r="M33" s="17"/>
      <c r="N33" s="17">
        <v>66</v>
      </c>
      <c r="O33" s="21">
        <v>6</v>
      </c>
      <c r="P33" s="21">
        <v>5</v>
      </c>
      <c r="Q33" s="25">
        <v>5</v>
      </c>
      <c r="R33" s="25">
        <v>3</v>
      </c>
      <c r="S33" s="21">
        <v>9</v>
      </c>
      <c r="T33" s="21">
        <v>6</v>
      </c>
      <c r="U33" s="21">
        <v>1</v>
      </c>
      <c r="V33" s="21"/>
      <c r="W33" s="21"/>
      <c r="X33" s="21">
        <v>78</v>
      </c>
      <c r="Y33" s="27">
        <v>4</v>
      </c>
      <c r="Z33" s="27">
        <v>4</v>
      </c>
      <c r="AA33" s="27" t="s">
        <v>53</v>
      </c>
      <c r="AB33" s="27" t="s">
        <v>53</v>
      </c>
      <c r="AC33" s="27">
        <v>1</v>
      </c>
      <c r="AD33" s="27" t="s">
        <v>53</v>
      </c>
      <c r="AE33" s="27">
        <v>2</v>
      </c>
      <c r="AF33" s="27" t="s">
        <v>53</v>
      </c>
      <c r="AG33" s="27" t="s">
        <v>53</v>
      </c>
      <c r="AH33" s="27">
        <v>52</v>
      </c>
      <c r="AI33" s="8">
        <v>9</v>
      </c>
      <c r="AJ33" s="8">
        <v>1</v>
      </c>
      <c r="AK33" s="8">
        <v>5</v>
      </c>
      <c r="AL33" s="8">
        <v>5</v>
      </c>
      <c r="AM33" s="8">
        <v>13</v>
      </c>
      <c r="AN33" s="8" t="s">
        <v>53</v>
      </c>
      <c r="AO33" s="8" t="s">
        <v>53</v>
      </c>
      <c r="AP33" s="8" t="s">
        <v>53</v>
      </c>
      <c r="AQ33" s="8">
        <v>7</v>
      </c>
      <c r="AR33" s="8">
        <v>74</v>
      </c>
      <c r="AS33" s="31"/>
      <c r="AT33" s="31"/>
      <c r="AU33" s="31"/>
      <c r="AV33" s="31"/>
      <c r="AW33" s="31"/>
      <c r="AX33" s="31"/>
      <c r="AY33" s="31"/>
      <c r="AZ33" s="31"/>
      <c r="BA33" s="31"/>
      <c r="BB33" s="31">
        <v>66</v>
      </c>
    </row>
    <row r="34" spans="1:54" ht="21">
      <c r="A34" s="13">
        <v>27</v>
      </c>
      <c r="B34" s="18">
        <v>27</v>
      </c>
      <c r="C34" s="15">
        <v>317197</v>
      </c>
      <c r="D34" s="7" t="s">
        <v>231</v>
      </c>
      <c r="E34" s="16">
        <v>1</v>
      </c>
      <c r="F34" s="16">
        <v>5</v>
      </c>
      <c r="G34" s="17">
        <v>3</v>
      </c>
      <c r="H34" s="17">
        <v>1</v>
      </c>
      <c r="I34" s="17">
        <v>14</v>
      </c>
      <c r="J34" s="17" t="s">
        <v>53</v>
      </c>
      <c r="K34" s="17">
        <v>12</v>
      </c>
      <c r="L34" s="17"/>
      <c r="M34" s="17">
        <v>2</v>
      </c>
      <c r="N34" s="17">
        <v>68</v>
      </c>
      <c r="O34" s="21">
        <v>9</v>
      </c>
      <c r="P34" s="21">
        <v>5</v>
      </c>
      <c r="Q34" s="25">
        <v>7</v>
      </c>
      <c r="R34" s="25">
        <v>3</v>
      </c>
      <c r="S34" s="21">
        <v>12</v>
      </c>
      <c r="T34" s="21">
        <v>6</v>
      </c>
      <c r="U34" s="21">
        <v>12</v>
      </c>
      <c r="V34" s="21">
        <v>5</v>
      </c>
      <c r="W34" s="21">
        <v>6</v>
      </c>
      <c r="X34" s="21">
        <v>72</v>
      </c>
      <c r="Y34" s="27">
        <v>5</v>
      </c>
      <c r="Z34" s="27">
        <v>5</v>
      </c>
      <c r="AA34" s="27">
        <v>7</v>
      </c>
      <c r="AB34" s="27" t="s">
        <v>53</v>
      </c>
      <c r="AC34" s="27" t="s">
        <v>53</v>
      </c>
      <c r="AD34" s="27">
        <v>3</v>
      </c>
      <c r="AE34" s="27">
        <v>4</v>
      </c>
      <c r="AF34" s="27" t="s">
        <v>53</v>
      </c>
      <c r="AG34" s="27" t="s">
        <v>53</v>
      </c>
      <c r="AH34" s="27">
        <v>55</v>
      </c>
      <c r="AI34" s="8">
        <v>9</v>
      </c>
      <c r="AJ34" s="8">
        <v>5</v>
      </c>
      <c r="AK34" s="8" t="s">
        <v>53</v>
      </c>
      <c r="AL34" s="8">
        <v>6</v>
      </c>
      <c r="AM34" s="8">
        <v>13</v>
      </c>
      <c r="AN34" s="8">
        <v>6</v>
      </c>
      <c r="AO34" s="8" t="s">
        <v>53</v>
      </c>
      <c r="AP34" s="8" t="s">
        <v>53</v>
      </c>
      <c r="AQ34" s="8" t="s">
        <v>53</v>
      </c>
      <c r="AR34" s="8">
        <v>68</v>
      </c>
      <c r="AS34" s="31"/>
      <c r="AT34" s="31"/>
      <c r="AU34" s="31"/>
      <c r="AV34" s="31"/>
      <c r="AW34" s="31"/>
      <c r="AX34" s="31"/>
      <c r="AY34" s="31"/>
      <c r="AZ34" s="31"/>
      <c r="BA34" s="31"/>
      <c r="BB34" s="31">
        <v>68</v>
      </c>
    </row>
    <row r="35" spans="1:54" ht="21">
      <c r="A35" s="13">
        <v>29</v>
      </c>
      <c r="B35" s="18">
        <v>29</v>
      </c>
      <c r="C35" s="15">
        <v>317198</v>
      </c>
      <c r="D35" s="7" t="s">
        <v>232</v>
      </c>
      <c r="E35" s="16">
        <v>9</v>
      </c>
      <c r="F35" s="16">
        <v>5</v>
      </c>
      <c r="G35" s="17">
        <v>5</v>
      </c>
      <c r="H35" s="17">
        <v>5</v>
      </c>
      <c r="I35" s="17">
        <v>1</v>
      </c>
      <c r="J35" s="17">
        <v>6</v>
      </c>
      <c r="K35" s="17">
        <v>1</v>
      </c>
      <c r="L35" s="17"/>
      <c r="M35" s="17"/>
      <c r="N35" s="17">
        <v>66</v>
      </c>
      <c r="O35" s="21">
        <v>6</v>
      </c>
      <c r="P35" s="21">
        <v>3</v>
      </c>
      <c r="Q35" s="25">
        <v>3</v>
      </c>
      <c r="R35" s="25">
        <v>2</v>
      </c>
      <c r="S35" s="21">
        <v>12</v>
      </c>
      <c r="T35" s="21"/>
      <c r="U35" s="21"/>
      <c r="V35" s="21"/>
      <c r="W35" s="21"/>
      <c r="X35" s="21">
        <v>7</v>
      </c>
      <c r="Y35" s="27">
        <v>4</v>
      </c>
      <c r="Z35" s="27">
        <v>5</v>
      </c>
      <c r="AA35" s="27" t="s">
        <v>53</v>
      </c>
      <c r="AB35" s="27" t="s">
        <v>53</v>
      </c>
      <c r="AC35" s="27">
        <v>1</v>
      </c>
      <c r="AD35" s="27" t="s">
        <v>53</v>
      </c>
      <c r="AE35" s="27">
        <v>3</v>
      </c>
      <c r="AF35" s="27" t="s">
        <v>53</v>
      </c>
      <c r="AG35" s="27">
        <v>3</v>
      </c>
      <c r="AH35" s="27">
        <v>59</v>
      </c>
      <c r="AI35" s="8">
        <v>8</v>
      </c>
      <c r="AJ35" s="8">
        <v>9</v>
      </c>
      <c r="AK35" s="8">
        <v>4</v>
      </c>
      <c r="AL35" s="8">
        <v>4</v>
      </c>
      <c r="AM35" s="8">
        <v>9</v>
      </c>
      <c r="AN35" s="8">
        <v>1</v>
      </c>
      <c r="AO35" s="8" t="s">
        <v>53</v>
      </c>
      <c r="AP35" s="8">
        <v>6</v>
      </c>
      <c r="AQ35" s="8">
        <v>2</v>
      </c>
      <c r="AR35" s="8">
        <v>72</v>
      </c>
      <c r="AS35" s="31"/>
      <c r="AT35" s="31"/>
      <c r="AU35" s="31"/>
      <c r="AV35" s="31"/>
      <c r="AW35" s="31"/>
      <c r="AX35" s="31"/>
      <c r="AY35" s="31"/>
      <c r="AZ35" s="31"/>
      <c r="BA35" s="31"/>
      <c r="BB35" s="31">
        <v>62</v>
      </c>
    </row>
    <row r="36" spans="1:54" ht="21">
      <c r="A36" s="13">
        <v>3</v>
      </c>
      <c r="B36" s="14">
        <v>3</v>
      </c>
      <c r="C36" s="15">
        <v>317199</v>
      </c>
      <c r="D36" s="7" t="s">
        <v>233</v>
      </c>
      <c r="E36" s="16">
        <v>7</v>
      </c>
      <c r="F36" s="16">
        <v>1</v>
      </c>
      <c r="G36" s="17"/>
      <c r="H36" s="17"/>
      <c r="I36" s="17">
        <v>6</v>
      </c>
      <c r="J36" s="17">
        <v>7</v>
      </c>
      <c r="K36" s="17">
        <v>4</v>
      </c>
      <c r="L36" s="17"/>
      <c r="M36" s="17"/>
      <c r="N36" s="17">
        <v>49</v>
      </c>
      <c r="O36" s="21">
        <v>7</v>
      </c>
      <c r="P36" s="21">
        <v>6</v>
      </c>
      <c r="Q36" s="25">
        <v>6</v>
      </c>
      <c r="R36" s="25">
        <v>2</v>
      </c>
      <c r="S36" s="21">
        <v>1</v>
      </c>
      <c r="T36" s="21">
        <v>6</v>
      </c>
      <c r="U36" s="21">
        <v>9</v>
      </c>
      <c r="V36" s="21"/>
      <c r="W36" s="21">
        <v>3</v>
      </c>
      <c r="X36" s="21">
        <v>49</v>
      </c>
      <c r="Y36" s="27">
        <v>1</v>
      </c>
      <c r="Z36" s="27">
        <v>4</v>
      </c>
      <c r="AA36" s="27">
        <v>1</v>
      </c>
      <c r="AB36" s="27" t="s">
        <v>53</v>
      </c>
      <c r="AC36" s="27">
        <v>6</v>
      </c>
      <c r="AD36" s="27">
        <v>4</v>
      </c>
      <c r="AE36" s="27" t="s">
        <v>53</v>
      </c>
      <c r="AF36" s="27" t="s">
        <v>53</v>
      </c>
      <c r="AG36" s="27" t="s">
        <v>53</v>
      </c>
      <c r="AH36" s="27">
        <v>45</v>
      </c>
      <c r="AI36" s="8">
        <v>4</v>
      </c>
      <c r="AJ36" s="8">
        <v>3</v>
      </c>
      <c r="AK36" s="8">
        <v>2</v>
      </c>
      <c r="AL36" s="8">
        <v>3</v>
      </c>
      <c r="AM36" s="8">
        <v>4</v>
      </c>
      <c r="AN36" s="8" t="s">
        <v>53</v>
      </c>
      <c r="AO36" s="8" t="s">
        <v>53</v>
      </c>
      <c r="AP36" s="8" t="s">
        <v>53</v>
      </c>
      <c r="AQ36" s="8">
        <v>1</v>
      </c>
      <c r="AR36" s="8">
        <v>6</v>
      </c>
      <c r="AS36" s="31"/>
      <c r="AT36" s="31"/>
      <c r="AU36" s="31"/>
      <c r="AV36" s="31"/>
      <c r="AW36" s="31"/>
      <c r="AX36" s="31"/>
      <c r="AY36" s="31"/>
      <c r="AZ36" s="31"/>
      <c r="BA36" s="31"/>
      <c r="BB36" s="31">
        <v>53</v>
      </c>
    </row>
    <row r="37" spans="1:54" ht="21">
      <c r="A37" s="13">
        <v>31</v>
      </c>
      <c r="B37" s="18">
        <v>31</v>
      </c>
      <c r="C37" s="15">
        <v>317200</v>
      </c>
      <c r="D37" s="7" t="s">
        <v>234</v>
      </c>
      <c r="E37" s="16">
        <v>2</v>
      </c>
      <c r="F37" s="16"/>
      <c r="G37" s="17"/>
      <c r="H37" s="17"/>
      <c r="I37" s="17">
        <v>5</v>
      </c>
      <c r="J37" s="17"/>
      <c r="K37" s="17"/>
      <c r="L37" s="17"/>
      <c r="M37" s="17"/>
      <c r="N37" s="17">
        <v>57</v>
      </c>
      <c r="O37" s="21">
        <v>1</v>
      </c>
      <c r="P37" s="21">
        <v>3</v>
      </c>
      <c r="Q37" s="25" t="s">
        <v>53</v>
      </c>
      <c r="R37" s="25"/>
      <c r="S37" s="21"/>
      <c r="T37" s="21">
        <v>3</v>
      </c>
      <c r="U37" s="21">
        <v>4</v>
      </c>
      <c r="V37" s="21"/>
      <c r="W37" s="21">
        <v>7</v>
      </c>
      <c r="X37" s="21">
        <v>7</v>
      </c>
      <c r="Y37" s="27">
        <v>3</v>
      </c>
      <c r="Z37" s="27" t="s">
        <v>53</v>
      </c>
      <c r="AA37" s="27" t="s">
        <v>53</v>
      </c>
      <c r="AB37" s="27" t="s">
        <v>53</v>
      </c>
      <c r="AC37" s="27" t="s">
        <v>53</v>
      </c>
      <c r="AD37" s="27" t="s">
        <v>53</v>
      </c>
      <c r="AE37" s="27" t="s">
        <v>53</v>
      </c>
      <c r="AF37" s="27" t="s">
        <v>53</v>
      </c>
      <c r="AG37" s="27" t="s">
        <v>53</v>
      </c>
      <c r="AH37" s="27">
        <v>45</v>
      </c>
      <c r="AI37" s="8">
        <v>3</v>
      </c>
      <c r="AJ37" s="8" t="s">
        <v>53</v>
      </c>
      <c r="AK37" s="8" t="s">
        <v>53</v>
      </c>
      <c r="AL37" s="8" t="s">
        <v>53</v>
      </c>
      <c r="AM37" s="8">
        <v>3</v>
      </c>
      <c r="AN37" s="8" t="s">
        <v>53</v>
      </c>
      <c r="AO37" s="8" t="s">
        <v>53</v>
      </c>
      <c r="AP37" s="8" t="s">
        <v>53</v>
      </c>
      <c r="AQ37" s="8" t="s">
        <v>53</v>
      </c>
      <c r="AR37" s="8">
        <v>59</v>
      </c>
      <c r="AS37" s="31"/>
      <c r="AT37" s="31"/>
      <c r="AU37" s="31"/>
      <c r="AV37" s="31"/>
      <c r="AW37" s="31"/>
      <c r="AX37" s="31"/>
      <c r="AY37" s="31"/>
      <c r="AZ37" s="31"/>
      <c r="BA37" s="31"/>
      <c r="BB37" s="31">
        <v>66</v>
      </c>
    </row>
    <row r="38" spans="1:54" ht="21">
      <c r="A38" s="13">
        <v>32</v>
      </c>
      <c r="B38" s="14">
        <v>32</v>
      </c>
      <c r="C38" s="15">
        <v>317201</v>
      </c>
      <c r="D38" s="7" t="s">
        <v>235</v>
      </c>
      <c r="E38" s="16" t="s">
        <v>53</v>
      </c>
      <c r="F38" s="16"/>
      <c r="G38" s="17">
        <v>5</v>
      </c>
      <c r="H38" s="17">
        <v>3</v>
      </c>
      <c r="I38" s="17">
        <v>9</v>
      </c>
      <c r="J38" s="17">
        <v>6</v>
      </c>
      <c r="K38" s="17"/>
      <c r="L38" s="17"/>
      <c r="M38" s="17"/>
      <c r="N38" s="17">
        <v>54</v>
      </c>
      <c r="O38" s="21">
        <v>1</v>
      </c>
      <c r="P38" s="21">
        <v>2</v>
      </c>
      <c r="Q38" s="25" t="s">
        <v>53</v>
      </c>
      <c r="R38" s="25" t="s">
        <v>53</v>
      </c>
      <c r="S38" s="21"/>
      <c r="T38" s="21"/>
      <c r="U38" s="21"/>
      <c r="V38" s="21"/>
      <c r="W38" s="21">
        <v>4</v>
      </c>
      <c r="X38" s="21">
        <v>59</v>
      </c>
      <c r="Y38" s="27">
        <v>3</v>
      </c>
      <c r="Z38" s="27">
        <v>1</v>
      </c>
      <c r="AA38" s="27">
        <v>4</v>
      </c>
      <c r="AB38" s="27">
        <v>2</v>
      </c>
      <c r="AC38" s="27">
        <v>3</v>
      </c>
      <c r="AD38" s="27" t="s">
        <v>53</v>
      </c>
      <c r="AE38" s="27" t="s">
        <v>53</v>
      </c>
      <c r="AF38" s="27" t="s">
        <v>53</v>
      </c>
      <c r="AG38" s="27">
        <v>1</v>
      </c>
      <c r="AH38" s="27">
        <v>45</v>
      </c>
      <c r="AI38" s="8">
        <v>4</v>
      </c>
      <c r="AJ38" s="8">
        <v>5</v>
      </c>
      <c r="AK38" s="8">
        <v>1</v>
      </c>
      <c r="AL38" s="8">
        <v>1</v>
      </c>
      <c r="AM38" s="8">
        <v>2</v>
      </c>
      <c r="AN38" s="8">
        <v>1</v>
      </c>
      <c r="AO38" s="8">
        <v>2</v>
      </c>
      <c r="AP38" s="8" t="s">
        <v>53</v>
      </c>
      <c r="AQ38" s="8" t="s">
        <v>53</v>
      </c>
      <c r="AR38" s="8">
        <v>66</v>
      </c>
      <c r="AS38" s="31"/>
      <c r="AT38" s="31"/>
      <c r="AU38" s="31"/>
      <c r="AV38" s="31"/>
      <c r="AW38" s="31"/>
      <c r="AX38" s="31"/>
      <c r="AY38" s="31"/>
      <c r="AZ38" s="31"/>
      <c r="BA38" s="31"/>
      <c r="BB38" s="31">
        <v>57</v>
      </c>
    </row>
    <row r="39" spans="1:54" ht="21">
      <c r="A39" s="13">
        <v>33</v>
      </c>
      <c r="B39" s="18">
        <v>33</v>
      </c>
      <c r="C39" s="15">
        <v>317202</v>
      </c>
      <c r="D39" s="7" t="s">
        <v>236</v>
      </c>
      <c r="E39" s="16">
        <v>5</v>
      </c>
      <c r="F39" s="16">
        <v>5</v>
      </c>
      <c r="G39" s="17">
        <v>3</v>
      </c>
      <c r="H39" s="17"/>
      <c r="I39" s="17">
        <v>14</v>
      </c>
      <c r="J39" s="17"/>
      <c r="K39" s="17">
        <v>7</v>
      </c>
      <c r="L39" s="17"/>
      <c r="M39" s="17"/>
      <c r="N39" s="17">
        <v>56</v>
      </c>
      <c r="O39" s="21">
        <v>4</v>
      </c>
      <c r="P39" s="21">
        <v>1</v>
      </c>
      <c r="Q39" s="25" t="s">
        <v>53</v>
      </c>
      <c r="R39" s="25">
        <v>3</v>
      </c>
      <c r="S39" s="21">
        <v>7</v>
      </c>
      <c r="T39" s="21"/>
      <c r="U39" s="21"/>
      <c r="V39" s="21"/>
      <c r="W39" s="21"/>
      <c r="X39" s="21">
        <v>69</v>
      </c>
      <c r="Y39" s="27" t="s">
        <v>53</v>
      </c>
      <c r="Z39" s="27" t="s">
        <v>53</v>
      </c>
      <c r="AA39" s="27" t="s">
        <v>53</v>
      </c>
      <c r="AB39" s="27" t="s">
        <v>53</v>
      </c>
      <c r="AC39" s="27" t="s">
        <v>53</v>
      </c>
      <c r="AD39" s="27" t="s">
        <v>53</v>
      </c>
      <c r="AE39" s="27" t="s">
        <v>53</v>
      </c>
      <c r="AF39" s="27" t="s">
        <v>53</v>
      </c>
      <c r="AG39" s="27">
        <v>2</v>
      </c>
      <c r="AH39" s="27">
        <v>46</v>
      </c>
      <c r="AI39" s="8">
        <v>2</v>
      </c>
      <c r="AJ39" s="8">
        <v>2</v>
      </c>
      <c r="AK39" s="8" t="s">
        <v>53</v>
      </c>
      <c r="AL39" s="8">
        <v>2</v>
      </c>
      <c r="AM39" s="8">
        <v>5</v>
      </c>
      <c r="AN39" s="8" t="s">
        <v>53</v>
      </c>
      <c r="AO39" s="8" t="s">
        <v>53</v>
      </c>
      <c r="AP39" s="8" t="s">
        <v>53</v>
      </c>
      <c r="AQ39" s="8" t="s">
        <v>53</v>
      </c>
      <c r="AR39" s="8">
        <v>55</v>
      </c>
      <c r="AS39" s="31"/>
      <c r="AT39" s="31"/>
      <c r="AU39" s="31"/>
      <c r="AV39" s="31"/>
      <c r="AW39" s="31"/>
      <c r="AX39" s="31"/>
      <c r="AY39" s="31"/>
      <c r="AZ39" s="31"/>
      <c r="BA39" s="31"/>
      <c r="BB39" s="31">
        <v>64</v>
      </c>
    </row>
    <row r="40" spans="1:54" ht="21">
      <c r="A40" s="13">
        <v>34</v>
      </c>
      <c r="B40" s="14">
        <v>34</v>
      </c>
      <c r="C40" s="15">
        <v>317203</v>
      </c>
      <c r="D40" s="7" t="s">
        <v>237</v>
      </c>
      <c r="E40" s="16"/>
      <c r="F40" s="16"/>
      <c r="G40" s="17"/>
      <c r="H40" s="17"/>
      <c r="I40" s="17">
        <v>11</v>
      </c>
      <c r="J40" s="17">
        <v>4</v>
      </c>
      <c r="K40" s="17"/>
      <c r="L40" s="17"/>
      <c r="M40" s="17"/>
      <c r="N40" s="17">
        <v>39</v>
      </c>
      <c r="O40" s="21">
        <v>4</v>
      </c>
      <c r="P40" s="21">
        <v>3</v>
      </c>
      <c r="Q40" s="25"/>
      <c r="R40" s="25">
        <v>3</v>
      </c>
      <c r="S40" s="21">
        <v>1</v>
      </c>
      <c r="T40" s="21">
        <v>3</v>
      </c>
      <c r="U40" s="21"/>
      <c r="V40" s="21"/>
      <c r="W40" s="21"/>
      <c r="X40" s="21">
        <v>5</v>
      </c>
      <c r="Y40" s="27"/>
      <c r="Z40" s="27"/>
      <c r="AA40" s="27"/>
      <c r="AB40" s="27"/>
      <c r="AC40" s="27"/>
      <c r="AD40" s="27"/>
      <c r="AE40" s="27"/>
      <c r="AF40" s="27"/>
      <c r="AG40" s="27">
        <v>2</v>
      </c>
      <c r="AH40" s="27">
        <v>43</v>
      </c>
      <c r="AI40" s="8"/>
      <c r="AJ40" s="8"/>
      <c r="AK40" s="8"/>
      <c r="AL40" s="8"/>
      <c r="AM40" s="8">
        <v>1</v>
      </c>
      <c r="AN40" s="8">
        <v>2</v>
      </c>
      <c r="AO40" s="8" t="s">
        <v>53</v>
      </c>
      <c r="AP40" s="8" t="s">
        <v>53</v>
      </c>
      <c r="AQ40" s="8" t="s">
        <v>53</v>
      </c>
      <c r="AR40" s="8">
        <v>64</v>
      </c>
      <c r="AS40" s="31"/>
      <c r="AT40" s="31"/>
      <c r="AU40" s="31"/>
      <c r="AV40" s="31"/>
      <c r="AW40" s="31"/>
      <c r="AX40" s="31"/>
      <c r="AY40" s="31"/>
      <c r="AZ40" s="31"/>
      <c r="BA40" s="31"/>
      <c r="BB40" s="31">
        <v>57</v>
      </c>
    </row>
    <row r="41" spans="1:54" ht="21">
      <c r="A41" s="13">
        <v>35</v>
      </c>
      <c r="B41" s="14">
        <v>35</v>
      </c>
      <c r="C41" s="15">
        <v>317204</v>
      </c>
      <c r="D41" s="7" t="s">
        <v>238</v>
      </c>
      <c r="E41" s="16">
        <v>6</v>
      </c>
      <c r="F41" s="16">
        <v>1</v>
      </c>
      <c r="G41" s="17"/>
      <c r="H41" s="17"/>
      <c r="I41" s="17">
        <v>11</v>
      </c>
      <c r="J41" s="17">
        <v>1</v>
      </c>
      <c r="K41" s="17">
        <v>2</v>
      </c>
      <c r="L41" s="17"/>
      <c r="M41" s="17"/>
      <c r="N41" s="17">
        <v>73</v>
      </c>
      <c r="O41" s="21" t="s">
        <v>213</v>
      </c>
      <c r="P41" s="21" t="s">
        <v>213</v>
      </c>
      <c r="Q41" s="25" t="s">
        <v>213</v>
      </c>
      <c r="R41" s="25" t="s">
        <v>213</v>
      </c>
      <c r="S41" s="21">
        <v>2</v>
      </c>
      <c r="T41" s="21">
        <v>2</v>
      </c>
      <c r="U41" s="21"/>
      <c r="V41" s="21"/>
      <c r="W41" s="21"/>
      <c r="X41" s="21">
        <v>79</v>
      </c>
      <c r="Y41" s="27">
        <v>1</v>
      </c>
      <c r="Z41" s="27" t="s">
        <v>53</v>
      </c>
      <c r="AA41" s="27">
        <v>2</v>
      </c>
      <c r="AB41" s="27" t="s">
        <v>53</v>
      </c>
      <c r="AC41" s="27">
        <v>5</v>
      </c>
      <c r="AD41" s="27"/>
      <c r="AE41" s="27"/>
      <c r="AF41" s="27"/>
      <c r="AG41" s="27"/>
      <c r="AH41" s="27">
        <v>61</v>
      </c>
      <c r="AI41" s="8">
        <v>8</v>
      </c>
      <c r="AJ41" s="8">
        <v>7</v>
      </c>
      <c r="AK41" s="8" t="s">
        <v>53</v>
      </c>
      <c r="AL41" s="8" t="s">
        <v>53</v>
      </c>
      <c r="AM41" s="8">
        <v>12</v>
      </c>
      <c r="AN41" s="8">
        <v>1</v>
      </c>
      <c r="AO41" s="8">
        <v>7</v>
      </c>
      <c r="AP41" s="8">
        <v>1</v>
      </c>
      <c r="AQ41" s="8">
        <v>1</v>
      </c>
      <c r="AR41" s="8">
        <v>72</v>
      </c>
      <c r="AS41" s="31"/>
      <c r="AT41" s="31"/>
      <c r="AU41" s="31"/>
      <c r="AV41" s="31"/>
      <c r="AW41" s="31"/>
      <c r="AX41" s="31"/>
      <c r="AY41" s="31"/>
      <c r="AZ41" s="31"/>
      <c r="BA41" s="31"/>
      <c r="BB41" s="31">
        <v>66</v>
      </c>
    </row>
    <row r="42" spans="1:54" ht="21">
      <c r="A42" s="13">
        <v>36</v>
      </c>
      <c r="B42" s="18">
        <v>36</v>
      </c>
      <c r="C42" s="15">
        <v>317205</v>
      </c>
      <c r="D42" s="7" t="s">
        <v>239</v>
      </c>
      <c r="E42" s="16">
        <v>8</v>
      </c>
      <c r="F42" s="16">
        <v>1</v>
      </c>
      <c r="G42" s="17">
        <v>6</v>
      </c>
      <c r="H42" s="17">
        <v>5</v>
      </c>
      <c r="I42" s="17">
        <v>6</v>
      </c>
      <c r="J42" s="17">
        <v>2</v>
      </c>
      <c r="K42" s="17">
        <v>3</v>
      </c>
      <c r="L42" s="17"/>
      <c r="M42" s="17"/>
      <c r="N42" s="17">
        <v>68</v>
      </c>
      <c r="O42" s="21">
        <v>4</v>
      </c>
      <c r="P42" s="21">
        <v>4</v>
      </c>
      <c r="Q42" s="25"/>
      <c r="R42" s="25">
        <v>1</v>
      </c>
      <c r="S42" s="21">
        <v>11</v>
      </c>
      <c r="T42" s="21">
        <v>7</v>
      </c>
      <c r="U42" s="21"/>
      <c r="V42" s="21"/>
      <c r="W42" s="21"/>
      <c r="X42" s="21">
        <v>59</v>
      </c>
      <c r="Y42" s="27">
        <v>4</v>
      </c>
      <c r="Z42" s="27">
        <v>4</v>
      </c>
      <c r="AA42" s="27">
        <v>5</v>
      </c>
      <c r="AB42" s="27">
        <v>5</v>
      </c>
      <c r="AC42" s="27">
        <v>5</v>
      </c>
      <c r="AD42" s="27">
        <v>5</v>
      </c>
      <c r="AE42" s="27">
        <v>2</v>
      </c>
      <c r="AF42" s="27" t="s">
        <v>53</v>
      </c>
      <c r="AG42" s="27">
        <v>2</v>
      </c>
      <c r="AH42" s="27">
        <v>51</v>
      </c>
      <c r="AI42" s="10">
        <v>5</v>
      </c>
      <c r="AJ42" s="10">
        <v>6</v>
      </c>
      <c r="AK42" s="10">
        <v>3</v>
      </c>
      <c r="AL42" s="10">
        <v>4</v>
      </c>
      <c r="AM42" s="10">
        <v>2</v>
      </c>
      <c r="AN42" s="10">
        <v>3</v>
      </c>
      <c r="AO42" s="10">
        <v>3</v>
      </c>
      <c r="AP42" s="10" t="s">
        <v>53</v>
      </c>
      <c r="AQ42" s="8">
        <v>2</v>
      </c>
      <c r="AR42" s="8">
        <v>63</v>
      </c>
      <c r="AS42" s="31"/>
      <c r="AT42" s="31"/>
      <c r="AU42" s="31"/>
      <c r="AV42" s="31"/>
      <c r="AW42" s="31"/>
      <c r="AX42" s="31"/>
      <c r="AY42" s="31"/>
      <c r="AZ42" s="31"/>
      <c r="BA42" s="31"/>
      <c r="BB42" s="31">
        <v>64</v>
      </c>
    </row>
    <row r="43" spans="1:54" ht="21">
      <c r="A43" s="13">
        <v>37</v>
      </c>
      <c r="B43" s="14">
        <v>37</v>
      </c>
      <c r="C43" s="15">
        <v>317206</v>
      </c>
      <c r="D43" s="7" t="s">
        <v>240</v>
      </c>
      <c r="E43" s="16">
        <v>6</v>
      </c>
      <c r="F43" s="16">
        <v>1</v>
      </c>
      <c r="G43" s="17">
        <v>4</v>
      </c>
      <c r="H43" s="17">
        <v>2</v>
      </c>
      <c r="I43" s="17">
        <v>8</v>
      </c>
      <c r="J43" s="17">
        <v>7</v>
      </c>
      <c r="K43" s="17"/>
      <c r="L43" s="17"/>
      <c r="M43" s="17"/>
      <c r="N43" s="17">
        <v>58</v>
      </c>
      <c r="O43" s="21">
        <v>6</v>
      </c>
      <c r="P43" s="21">
        <v>5</v>
      </c>
      <c r="Q43" s="25">
        <v>1</v>
      </c>
      <c r="R43" s="25">
        <v>1</v>
      </c>
      <c r="S43" s="21">
        <v>8</v>
      </c>
      <c r="T43" s="21">
        <v>5</v>
      </c>
      <c r="U43" s="21">
        <v>2</v>
      </c>
      <c r="V43" s="21"/>
      <c r="W43" s="21">
        <v>4</v>
      </c>
      <c r="X43" s="21">
        <v>67</v>
      </c>
      <c r="Y43" s="27">
        <v>2</v>
      </c>
      <c r="Z43" s="27" t="s">
        <v>53</v>
      </c>
      <c r="AA43" s="27">
        <v>3</v>
      </c>
      <c r="AB43" s="27" t="s">
        <v>53</v>
      </c>
      <c r="AC43" s="27">
        <v>6</v>
      </c>
      <c r="AD43" s="27"/>
      <c r="AE43" s="27"/>
      <c r="AF43" s="27"/>
      <c r="AG43" s="27"/>
      <c r="AH43" s="27">
        <v>48</v>
      </c>
      <c r="AI43" s="8">
        <v>3</v>
      </c>
      <c r="AJ43" s="8">
        <v>6</v>
      </c>
      <c r="AK43" s="8">
        <v>1</v>
      </c>
      <c r="AL43" s="8">
        <v>2</v>
      </c>
      <c r="AM43" s="8">
        <v>1</v>
      </c>
      <c r="AN43" s="8" t="s">
        <v>53</v>
      </c>
      <c r="AO43" s="8" t="s">
        <v>53</v>
      </c>
      <c r="AP43" s="8" t="s">
        <v>53</v>
      </c>
      <c r="AQ43" s="8" t="s">
        <v>53</v>
      </c>
      <c r="AR43" s="8">
        <v>68</v>
      </c>
      <c r="AS43" s="31"/>
      <c r="AT43" s="31"/>
      <c r="AU43" s="31"/>
      <c r="AV43" s="31"/>
      <c r="AW43" s="31"/>
      <c r="AX43" s="31"/>
      <c r="AY43" s="31"/>
      <c r="AZ43" s="31"/>
      <c r="BA43" s="31"/>
      <c r="BB43" s="31">
        <v>55</v>
      </c>
    </row>
    <row r="44" spans="1:54" ht="21">
      <c r="A44" s="13">
        <v>38</v>
      </c>
      <c r="B44" s="18">
        <v>38</v>
      </c>
      <c r="C44" s="15">
        <v>317207</v>
      </c>
      <c r="D44" s="7" t="s">
        <v>241</v>
      </c>
      <c r="E44" s="16">
        <v>3</v>
      </c>
      <c r="F44" s="16">
        <v>1</v>
      </c>
      <c r="G44" s="17">
        <v>5</v>
      </c>
      <c r="H44" s="17">
        <v>7</v>
      </c>
      <c r="I44" s="23">
        <v>14</v>
      </c>
      <c r="J44" s="23">
        <v>7</v>
      </c>
      <c r="K44" s="23">
        <v>3</v>
      </c>
      <c r="L44" s="23">
        <v>5</v>
      </c>
      <c r="M44" s="23"/>
      <c r="N44" s="17">
        <v>65</v>
      </c>
      <c r="O44" s="21">
        <v>6</v>
      </c>
      <c r="P44" s="21">
        <v>2</v>
      </c>
      <c r="Q44" s="25">
        <v>1</v>
      </c>
      <c r="R44" s="25"/>
      <c r="S44" s="21">
        <v>1</v>
      </c>
      <c r="T44" s="21">
        <v>4</v>
      </c>
      <c r="U44" s="21"/>
      <c r="V44" s="21"/>
      <c r="W44" s="21">
        <v>4</v>
      </c>
      <c r="X44" s="21">
        <v>83</v>
      </c>
      <c r="Y44" s="27">
        <v>5</v>
      </c>
      <c r="Z44" s="27" t="s">
        <v>53</v>
      </c>
      <c r="AA44" s="27">
        <v>5</v>
      </c>
      <c r="AB44" s="27" t="s">
        <v>53</v>
      </c>
      <c r="AC44" s="27">
        <v>9</v>
      </c>
      <c r="AD44" s="27">
        <v>4</v>
      </c>
      <c r="AE44" s="27"/>
      <c r="AF44" s="27"/>
      <c r="AG44" s="27"/>
      <c r="AH44" s="27">
        <v>54</v>
      </c>
      <c r="AI44" s="8">
        <v>1</v>
      </c>
      <c r="AJ44" s="8">
        <v>9</v>
      </c>
      <c r="AK44" s="8">
        <v>5</v>
      </c>
      <c r="AL44" s="8">
        <v>5</v>
      </c>
      <c r="AM44" s="8">
        <v>11</v>
      </c>
      <c r="AN44" s="8">
        <v>4</v>
      </c>
      <c r="AO44" s="8">
        <v>5</v>
      </c>
      <c r="AP44" s="8" t="s">
        <v>53</v>
      </c>
      <c r="AQ44" s="8" t="s">
        <v>53</v>
      </c>
      <c r="AR44" s="8">
        <v>72</v>
      </c>
      <c r="AS44" s="31"/>
      <c r="AT44" s="31"/>
      <c r="AU44" s="31"/>
      <c r="AV44" s="31"/>
      <c r="AW44" s="31"/>
      <c r="AX44" s="31"/>
      <c r="AY44" s="31"/>
      <c r="AZ44" s="31"/>
      <c r="BA44" s="31"/>
      <c r="BB44" s="31">
        <v>7</v>
      </c>
    </row>
    <row r="45" spans="1:54" ht="21">
      <c r="A45" s="13">
        <v>39</v>
      </c>
      <c r="B45" s="14">
        <v>39</v>
      </c>
      <c r="C45" s="15">
        <v>317208</v>
      </c>
      <c r="D45" s="7" t="s">
        <v>242</v>
      </c>
      <c r="E45" s="16">
        <v>1</v>
      </c>
      <c r="F45" s="16">
        <v>3</v>
      </c>
      <c r="G45" s="17">
        <v>3</v>
      </c>
      <c r="H45" s="17"/>
      <c r="I45" s="17">
        <v>5</v>
      </c>
      <c r="J45" s="17"/>
      <c r="K45" s="17">
        <v>6</v>
      </c>
      <c r="L45" s="17"/>
      <c r="M45" s="17"/>
      <c r="N45" s="17">
        <v>64</v>
      </c>
      <c r="O45" s="21" t="s">
        <v>213</v>
      </c>
      <c r="P45" s="21" t="s">
        <v>213</v>
      </c>
      <c r="Q45" s="25">
        <v>4</v>
      </c>
      <c r="R45" s="25"/>
      <c r="S45" s="21">
        <v>12</v>
      </c>
      <c r="T45" s="21">
        <v>3</v>
      </c>
      <c r="U45" s="21"/>
      <c r="V45" s="21"/>
      <c r="W45" s="21">
        <v>5</v>
      </c>
      <c r="X45" s="21">
        <v>49</v>
      </c>
      <c r="Y45" s="27">
        <v>2</v>
      </c>
      <c r="Z45" s="27" t="s">
        <v>53</v>
      </c>
      <c r="AA45" s="27" t="s">
        <v>53</v>
      </c>
      <c r="AB45" s="27" t="s">
        <v>53</v>
      </c>
      <c r="AC45" s="27">
        <v>2</v>
      </c>
      <c r="AD45" s="27"/>
      <c r="AE45" s="27"/>
      <c r="AF45" s="27"/>
      <c r="AG45" s="27"/>
      <c r="AH45" s="27">
        <v>51</v>
      </c>
      <c r="AI45" s="8" t="s">
        <v>53</v>
      </c>
      <c r="AJ45" s="8">
        <v>1</v>
      </c>
      <c r="AK45" s="8">
        <v>1</v>
      </c>
      <c r="AL45" s="8">
        <v>1</v>
      </c>
      <c r="AM45" s="8">
        <v>1</v>
      </c>
      <c r="AN45" s="8" t="s">
        <v>53</v>
      </c>
      <c r="AO45" s="8">
        <v>9</v>
      </c>
      <c r="AP45" s="8" t="s">
        <v>53</v>
      </c>
      <c r="AQ45" s="8" t="s">
        <v>53</v>
      </c>
      <c r="AR45" s="8">
        <v>62</v>
      </c>
      <c r="AS45" s="31"/>
      <c r="AT45" s="31"/>
      <c r="AU45" s="31"/>
      <c r="AV45" s="31"/>
      <c r="AW45" s="31"/>
      <c r="AX45" s="31"/>
      <c r="AY45" s="31"/>
      <c r="AZ45" s="31"/>
      <c r="BA45" s="31"/>
      <c r="BB45" s="31">
        <v>65</v>
      </c>
    </row>
    <row r="46" spans="1:54" ht="21">
      <c r="A46" s="13">
        <v>4</v>
      </c>
      <c r="B46" s="18">
        <v>4</v>
      </c>
      <c r="C46" s="15">
        <v>317209</v>
      </c>
      <c r="D46" s="7" t="s">
        <v>243</v>
      </c>
      <c r="E46" s="16">
        <v>5</v>
      </c>
      <c r="F46" s="16"/>
      <c r="G46" s="17">
        <v>5</v>
      </c>
      <c r="H46" s="17">
        <v>9</v>
      </c>
      <c r="I46" s="17">
        <v>14</v>
      </c>
      <c r="J46" s="17">
        <v>13</v>
      </c>
      <c r="K46" s="17">
        <v>12</v>
      </c>
      <c r="L46" s="17"/>
      <c r="M46" s="17"/>
      <c r="N46" s="17">
        <v>8</v>
      </c>
      <c r="O46" s="21" t="s">
        <v>53</v>
      </c>
      <c r="P46" s="21"/>
      <c r="Q46" s="25"/>
      <c r="R46" s="25">
        <v>1</v>
      </c>
      <c r="S46" s="21">
        <v>6</v>
      </c>
      <c r="T46" s="21" t="s">
        <v>53</v>
      </c>
      <c r="U46" s="21"/>
      <c r="V46" s="21"/>
      <c r="W46" s="21"/>
      <c r="X46" s="21">
        <v>74</v>
      </c>
      <c r="Y46" s="27">
        <v>9</v>
      </c>
      <c r="Z46" s="27">
        <v>5</v>
      </c>
      <c r="AA46" s="27">
        <v>8</v>
      </c>
      <c r="AB46" s="27">
        <v>3</v>
      </c>
      <c r="AC46" s="27">
        <v>1</v>
      </c>
      <c r="AD46" s="27">
        <v>1</v>
      </c>
      <c r="AE46" s="27">
        <v>12</v>
      </c>
      <c r="AF46" s="27" t="s">
        <v>53</v>
      </c>
      <c r="AG46" s="27">
        <v>4</v>
      </c>
      <c r="AH46" s="27">
        <v>65</v>
      </c>
      <c r="AI46" s="8">
        <v>1</v>
      </c>
      <c r="AJ46" s="8">
        <v>1</v>
      </c>
      <c r="AK46" s="8">
        <v>5</v>
      </c>
      <c r="AL46" s="8">
        <v>9</v>
      </c>
      <c r="AM46" s="8">
        <v>6</v>
      </c>
      <c r="AN46" s="8">
        <v>13</v>
      </c>
      <c r="AO46" s="8">
        <v>13</v>
      </c>
      <c r="AP46" s="8" t="s">
        <v>53</v>
      </c>
      <c r="AQ46" s="8" t="s">
        <v>53</v>
      </c>
      <c r="AR46" s="8">
        <v>83</v>
      </c>
      <c r="AS46" s="31"/>
      <c r="AT46" s="31"/>
      <c r="AU46" s="31"/>
      <c r="AV46" s="31"/>
      <c r="AW46" s="31"/>
      <c r="AX46" s="31"/>
      <c r="AY46" s="31"/>
      <c r="AZ46" s="31"/>
      <c r="BA46" s="31"/>
      <c r="BB46" s="31">
        <v>79</v>
      </c>
    </row>
    <row r="47" spans="1:54" ht="21">
      <c r="A47" s="13">
        <v>41</v>
      </c>
      <c r="B47" s="14">
        <v>41</v>
      </c>
      <c r="C47" s="15">
        <v>317210</v>
      </c>
      <c r="D47" s="7" t="s">
        <v>244</v>
      </c>
      <c r="E47" s="16">
        <v>1</v>
      </c>
      <c r="F47" s="16">
        <v>1</v>
      </c>
      <c r="G47" s="17">
        <v>6</v>
      </c>
      <c r="H47" s="17"/>
      <c r="I47" s="17">
        <v>11</v>
      </c>
      <c r="J47" s="17">
        <v>1</v>
      </c>
      <c r="K47" s="17">
        <v>5</v>
      </c>
      <c r="L47" s="17"/>
      <c r="M47" s="17"/>
      <c r="N47" s="17">
        <v>6</v>
      </c>
      <c r="O47" s="21">
        <v>4</v>
      </c>
      <c r="P47" s="21">
        <v>9</v>
      </c>
      <c r="Q47" s="25">
        <v>7</v>
      </c>
      <c r="R47" s="25"/>
      <c r="S47" s="21">
        <v>2</v>
      </c>
      <c r="T47" s="21">
        <v>6</v>
      </c>
      <c r="U47" s="21">
        <v>1</v>
      </c>
      <c r="V47" s="21"/>
      <c r="W47" s="21"/>
      <c r="X47" s="21">
        <v>55</v>
      </c>
      <c r="Y47" s="27">
        <v>7</v>
      </c>
      <c r="Z47" s="27" t="s">
        <v>53</v>
      </c>
      <c r="AA47" s="27">
        <v>3</v>
      </c>
      <c r="AB47" s="27" t="s">
        <v>53</v>
      </c>
      <c r="AC47" s="27">
        <v>4</v>
      </c>
      <c r="AD47" s="27">
        <v>1</v>
      </c>
      <c r="AE47" s="27"/>
      <c r="AF47" s="27"/>
      <c r="AG47" s="27"/>
      <c r="AH47" s="27">
        <v>53</v>
      </c>
      <c r="AI47" s="8">
        <v>5</v>
      </c>
      <c r="AJ47" s="8">
        <v>1</v>
      </c>
      <c r="AK47" s="8"/>
      <c r="AL47" s="8"/>
      <c r="AM47" s="8">
        <v>2</v>
      </c>
      <c r="AN47" s="8">
        <v>1</v>
      </c>
      <c r="AO47" s="8">
        <v>1</v>
      </c>
      <c r="AP47" s="8" t="s">
        <v>53</v>
      </c>
      <c r="AQ47" s="8" t="s">
        <v>53</v>
      </c>
      <c r="AR47" s="8">
        <v>56</v>
      </c>
      <c r="AS47" s="31"/>
      <c r="AT47" s="31"/>
      <c r="AU47" s="31"/>
      <c r="AV47" s="31"/>
      <c r="AW47" s="31"/>
      <c r="AX47" s="31"/>
      <c r="AY47" s="31"/>
      <c r="AZ47" s="31"/>
      <c r="BA47" s="31"/>
      <c r="BB47" s="31">
        <v>67</v>
      </c>
    </row>
    <row r="48" spans="1:54" ht="21">
      <c r="A48" s="13">
        <v>42</v>
      </c>
      <c r="B48" s="18">
        <v>42</v>
      </c>
      <c r="C48" s="15">
        <v>317211</v>
      </c>
      <c r="D48" s="7" t="s">
        <v>245</v>
      </c>
      <c r="E48" s="16">
        <v>6</v>
      </c>
      <c r="F48" s="16">
        <v>5</v>
      </c>
      <c r="G48" s="17">
        <v>5</v>
      </c>
      <c r="H48" s="17">
        <v>5</v>
      </c>
      <c r="I48" s="17">
        <v>11</v>
      </c>
      <c r="J48" s="17">
        <v>9</v>
      </c>
      <c r="K48" s="17">
        <v>4</v>
      </c>
      <c r="L48" s="17"/>
      <c r="M48" s="17"/>
      <c r="N48" s="17">
        <v>68</v>
      </c>
      <c r="O48" s="21">
        <v>1</v>
      </c>
      <c r="P48" s="21">
        <v>6</v>
      </c>
      <c r="Q48" s="25">
        <v>2</v>
      </c>
      <c r="R48" s="25"/>
      <c r="S48" s="21">
        <v>3</v>
      </c>
      <c r="T48" s="21"/>
      <c r="U48" s="21">
        <v>1</v>
      </c>
      <c r="V48" s="21"/>
      <c r="W48" s="21">
        <v>5</v>
      </c>
      <c r="X48" s="21">
        <v>61</v>
      </c>
      <c r="Y48" s="27">
        <v>4</v>
      </c>
      <c r="Z48" s="27">
        <v>1</v>
      </c>
      <c r="AA48" s="27">
        <v>2</v>
      </c>
      <c r="AB48" s="27" t="s">
        <v>53</v>
      </c>
      <c r="AC48" s="27">
        <v>7</v>
      </c>
      <c r="AD48" s="27">
        <v>2</v>
      </c>
      <c r="AE48" s="27">
        <v>4</v>
      </c>
      <c r="AF48" s="27">
        <v>2</v>
      </c>
      <c r="AG48" s="27">
        <v>1</v>
      </c>
      <c r="AH48" s="27">
        <v>52</v>
      </c>
      <c r="AI48" s="8">
        <v>8</v>
      </c>
      <c r="AJ48" s="8">
        <v>9</v>
      </c>
      <c r="AK48" s="8">
        <v>2</v>
      </c>
      <c r="AL48" s="8" t="s">
        <v>53</v>
      </c>
      <c r="AM48" s="8">
        <v>12</v>
      </c>
      <c r="AN48" s="8">
        <v>6</v>
      </c>
      <c r="AO48" s="8" t="s">
        <v>53</v>
      </c>
      <c r="AP48" s="8" t="s">
        <v>53</v>
      </c>
      <c r="AQ48" s="8" t="s">
        <v>53</v>
      </c>
      <c r="AR48" s="8">
        <v>71</v>
      </c>
      <c r="AS48" s="31"/>
      <c r="AT48" s="31"/>
      <c r="AU48" s="31"/>
      <c r="AV48" s="31"/>
      <c r="AW48" s="31"/>
      <c r="AX48" s="31"/>
      <c r="AY48" s="31"/>
      <c r="AZ48" s="31"/>
      <c r="BA48" s="31"/>
      <c r="BB48" s="31">
        <v>77</v>
      </c>
    </row>
    <row r="49" spans="1:54" ht="21">
      <c r="A49" s="13">
        <v>43</v>
      </c>
      <c r="B49" s="14">
        <v>43</v>
      </c>
      <c r="C49" s="15">
        <v>317212</v>
      </c>
      <c r="D49" s="7" t="s">
        <v>246</v>
      </c>
      <c r="E49" s="16">
        <v>7</v>
      </c>
      <c r="F49" s="16">
        <v>5</v>
      </c>
      <c r="G49" s="17">
        <v>5</v>
      </c>
      <c r="H49" s="17"/>
      <c r="I49" s="17">
        <v>9</v>
      </c>
      <c r="J49" s="17"/>
      <c r="K49" s="17">
        <v>3</v>
      </c>
      <c r="L49" s="17">
        <v>2</v>
      </c>
      <c r="M49" s="17"/>
      <c r="N49" s="17">
        <v>57</v>
      </c>
      <c r="O49" s="21">
        <v>8</v>
      </c>
      <c r="P49" s="21">
        <v>5</v>
      </c>
      <c r="Q49" s="25">
        <v>1</v>
      </c>
      <c r="R49" s="25">
        <v>3</v>
      </c>
      <c r="S49" s="21">
        <v>7</v>
      </c>
      <c r="T49" s="21">
        <v>11</v>
      </c>
      <c r="U49" s="21">
        <v>6</v>
      </c>
      <c r="V49" s="21"/>
      <c r="W49" s="21">
        <v>2</v>
      </c>
      <c r="X49" s="21">
        <v>45</v>
      </c>
      <c r="Y49" s="27" t="s">
        <v>53</v>
      </c>
      <c r="Z49" s="27" t="s">
        <v>53</v>
      </c>
      <c r="AA49" s="27">
        <v>1</v>
      </c>
      <c r="AB49" s="27" t="s">
        <v>53</v>
      </c>
      <c r="AC49" s="27">
        <v>2</v>
      </c>
      <c r="AD49" s="27" t="s">
        <v>53</v>
      </c>
      <c r="AE49" s="27">
        <v>3</v>
      </c>
      <c r="AF49" s="27" t="s">
        <v>53</v>
      </c>
      <c r="AG49" s="27">
        <v>3</v>
      </c>
      <c r="AH49" s="27">
        <v>45</v>
      </c>
      <c r="AI49" s="8">
        <v>6</v>
      </c>
      <c r="AJ49" s="8">
        <v>5</v>
      </c>
      <c r="AK49" s="8" t="s">
        <v>53</v>
      </c>
      <c r="AL49" s="8" t="s">
        <v>53</v>
      </c>
      <c r="AM49" s="8">
        <v>3</v>
      </c>
      <c r="AN49" s="8">
        <v>4</v>
      </c>
      <c r="AO49" s="8">
        <v>2</v>
      </c>
      <c r="AP49" s="8" t="s">
        <v>53</v>
      </c>
      <c r="AQ49" s="8" t="s">
        <v>53</v>
      </c>
      <c r="AR49" s="8">
        <v>58</v>
      </c>
      <c r="AS49" s="31"/>
      <c r="AT49" s="31"/>
      <c r="AU49" s="31"/>
      <c r="AV49" s="31"/>
      <c r="AW49" s="31"/>
      <c r="AX49" s="31"/>
      <c r="AY49" s="31"/>
      <c r="AZ49" s="31"/>
      <c r="BA49" s="31"/>
      <c r="BB49" s="31">
        <v>62</v>
      </c>
    </row>
    <row r="50" spans="1:54" ht="21">
      <c r="A50" s="13">
        <v>44</v>
      </c>
      <c r="B50" s="18">
        <v>44</v>
      </c>
      <c r="C50" s="15">
        <v>317213</v>
      </c>
      <c r="D50" s="7" t="s">
        <v>247</v>
      </c>
      <c r="E50" s="16">
        <v>7</v>
      </c>
      <c r="F50" s="16">
        <v>5</v>
      </c>
      <c r="G50" s="17">
        <v>5</v>
      </c>
      <c r="H50" s="17">
        <v>3</v>
      </c>
      <c r="I50" s="17">
        <v>8</v>
      </c>
      <c r="J50" s="17">
        <v>8</v>
      </c>
      <c r="K50" s="17">
        <v>7</v>
      </c>
      <c r="L50" s="17">
        <v>4</v>
      </c>
      <c r="M50" s="17"/>
      <c r="N50" s="17">
        <v>51</v>
      </c>
      <c r="O50" s="21">
        <v>1</v>
      </c>
      <c r="P50" s="21"/>
      <c r="Q50" s="25"/>
      <c r="R50" s="25" t="s">
        <v>53</v>
      </c>
      <c r="S50" s="21">
        <v>8</v>
      </c>
      <c r="T50" s="21"/>
      <c r="U50" s="21">
        <v>3</v>
      </c>
      <c r="V50" s="21"/>
      <c r="W50" s="21">
        <v>7</v>
      </c>
      <c r="X50" s="21">
        <v>45</v>
      </c>
      <c r="Y50" s="27">
        <v>1</v>
      </c>
      <c r="Z50" s="27" t="s">
        <v>53</v>
      </c>
      <c r="AA50" s="27">
        <v>2</v>
      </c>
      <c r="AB50" s="27">
        <v>1</v>
      </c>
      <c r="AC50" s="27" t="s">
        <v>53</v>
      </c>
      <c r="AD50" s="27" t="s">
        <v>53</v>
      </c>
      <c r="AE50" s="27" t="s">
        <v>53</v>
      </c>
      <c r="AF50" s="27">
        <v>1</v>
      </c>
      <c r="AG50" s="27">
        <v>5</v>
      </c>
      <c r="AH50" s="27">
        <v>45</v>
      </c>
      <c r="AI50" s="8">
        <v>6</v>
      </c>
      <c r="AJ50" s="8">
        <v>7</v>
      </c>
      <c r="AK50" s="8" t="s">
        <v>53</v>
      </c>
      <c r="AL50" s="8">
        <v>2</v>
      </c>
      <c r="AM50" s="8">
        <v>3</v>
      </c>
      <c r="AN50" s="8">
        <v>2</v>
      </c>
      <c r="AO50" s="8" t="s">
        <v>53</v>
      </c>
      <c r="AP50" s="8">
        <v>5</v>
      </c>
      <c r="AQ50" s="8">
        <v>6</v>
      </c>
      <c r="AR50" s="8">
        <v>63</v>
      </c>
      <c r="AS50" s="31"/>
      <c r="AT50" s="31"/>
      <c r="AU50" s="31"/>
      <c r="AV50" s="31"/>
      <c r="AW50" s="31"/>
      <c r="AX50" s="31"/>
      <c r="AY50" s="31"/>
      <c r="AZ50" s="31"/>
      <c r="BA50" s="31"/>
      <c r="BB50" s="31">
        <v>59</v>
      </c>
    </row>
    <row r="51" spans="1:54" ht="21">
      <c r="A51" s="13">
        <v>46</v>
      </c>
      <c r="B51" s="18">
        <v>46</v>
      </c>
      <c r="C51" s="15">
        <v>317214</v>
      </c>
      <c r="D51" s="9" t="s">
        <v>248</v>
      </c>
      <c r="E51" s="16"/>
      <c r="F51" s="16"/>
      <c r="G51" s="17"/>
      <c r="H51" s="17"/>
      <c r="I51" s="17">
        <v>5</v>
      </c>
      <c r="J51" s="17">
        <v>2</v>
      </c>
      <c r="K51" s="17"/>
      <c r="L51" s="17"/>
      <c r="M51" s="17"/>
      <c r="N51" s="17">
        <v>37</v>
      </c>
      <c r="O51" s="22"/>
      <c r="P51" s="22"/>
      <c r="Q51" s="22"/>
      <c r="R51" s="22"/>
      <c r="S51" s="22"/>
      <c r="T51" s="22"/>
      <c r="U51" s="22"/>
      <c r="V51" s="22"/>
      <c r="W51" s="22"/>
      <c r="X51" s="21">
        <v>36</v>
      </c>
      <c r="Y51" s="27">
        <v>1</v>
      </c>
      <c r="Z51" s="27" t="s">
        <v>53</v>
      </c>
      <c r="AA51" s="27">
        <v>1</v>
      </c>
      <c r="AB51" s="27" t="s">
        <v>53</v>
      </c>
      <c r="AC51" s="27"/>
      <c r="AD51" s="27"/>
      <c r="AE51" s="27"/>
      <c r="AF51" s="27"/>
      <c r="AG51" s="27">
        <v>2</v>
      </c>
      <c r="AH51" s="27">
        <v>38</v>
      </c>
      <c r="AI51" s="8" t="s">
        <v>53</v>
      </c>
      <c r="AJ51" s="8">
        <v>9</v>
      </c>
      <c r="AK51" s="8" t="s">
        <v>53</v>
      </c>
      <c r="AL51" s="8">
        <v>1</v>
      </c>
      <c r="AM51" s="8">
        <v>1</v>
      </c>
      <c r="AN51" s="8">
        <v>1</v>
      </c>
      <c r="AO51" s="8" t="s">
        <v>53</v>
      </c>
      <c r="AP51" s="8" t="s">
        <v>53</v>
      </c>
      <c r="AQ51" s="8" t="s">
        <v>53</v>
      </c>
      <c r="AR51" s="8">
        <v>5</v>
      </c>
      <c r="AS51" s="31"/>
      <c r="AT51" s="31"/>
      <c r="AU51" s="31"/>
      <c r="AV51" s="31"/>
      <c r="AW51" s="31"/>
      <c r="AX51" s="31"/>
      <c r="AY51" s="31"/>
      <c r="AZ51" s="31"/>
      <c r="BA51" s="31"/>
      <c r="BB51" s="31">
        <v>52</v>
      </c>
    </row>
    <row r="52" spans="1:54" ht="21">
      <c r="A52" s="13">
        <v>47</v>
      </c>
      <c r="B52" s="14">
        <v>47</v>
      </c>
      <c r="C52" s="15">
        <v>317215</v>
      </c>
      <c r="D52" s="7" t="s">
        <v>249</v>
      </c>
      <c r="E52" s="16">
        <v>6</v>
      </c>
      <c r="F52" s="16">
        <v>1</v>
      </c>
      <c r="G52" s="17"/>
      <c r="H52" s="17"/>
      <c r="I52" s="17">
        <v>5</v>
      </c>
      <c r="J52" s="17" t="s">
        <v>53</v>
      </c>
      <c r="K52" s="17"/>
      <c r="L52" s="17"/>
      <c r="M52" s="17"/>
      <c r="N52" s="17">
        <v>45</v>
      </c>
      <c r="O52" s="21">
        <v>5</v>
      </c>
      <c r="P52" s="21">
        <v>3</v>
      </c>
      <c r="Q52" s="25">
        <v>1</v>
      </c>
      <c r="R52" s="25">
        <v>1</v>
      </c>
      <c r="S52" s="21">
        <v>7</v>
      </c>
      <c r="T52" s="21">
        <v>9</v>
      </c>
      <c r="U52" s="21"/>
      <c r="V52" s="21"/>
      <c r="W52" s="21">
        <v>6</v>
      </c>
      <c r="X52" s="21">
        <v>47</v>
      </c>
      <c r="Y52" s="27" t="s">
        <v>53</v>
      </c>
      <c r="Z52" s="27" t="s">
        <v>53</v>
      </c>
      <c r="AA52" s="27" t="s">
        <v>53</v>
      </c>
      <c r="AB52" s="27" t="s">
        <v>53</v>
      </c>
      <c r="AC52" s="27" t="s">
        <v>53</v>
      </c>
      <c r="AD52" s="27" t="s">
        <v>53</v>
      </c>
      <c r="AE52" s="27" t="s">
        <v>53</v>
      </c>
      <c r="AF52" s="27" t="s">
        <v>53</v>
      </c>
      <c r="AG52" s="27" t="s">
        <v>53</v>
      </c>
      <c r="AH52" s="27">
        <v>49</v>
      </c>
      <c r="AI52" s="8">
        <v>3</v>
      </c>
      <c r="AJ52" s="8" t="s">
        <v>53</v>
      </c>
      <c r="AK52" s="8" t="s">
        <v>53</v>
      </c>
      <c r="AL52" s="8" t="s">
        <v>53</v>
      </c>
      <c r="AM52" s="8">
        <v>8</v>
      </c>
      <c r="AN52" s="8" t="s">
        <v>53</v>
      </c>
      <c r="AO52" s="8" t="s">
        <v>53</v>
      </c>
      <c r="AP52" s="8" t="s">
        <v>53</v>
      </c>
      <c r="AQ52" s="8" t="s">
        <v>53</v>
      </c>
      <c r="AR52" s="8">
        <v>5</v>
      </c>
      <c r="AS52" s="31"/>
      <c r="AT52" s="31"/>
      <c r="AU52" s="31"/>
      <c r="AV52" s="31"/>
      <c r="AW52" s="31"/>
      <c r="AX52" s="31"/>
      <c r="AY52" s="31"/>
      <c r="AZ52" s="31"/>
      <c r="BA52" s="31"/>
      <c r="BB52" s="31">
        <v>47</v>
      </c>
    </row>
    <row r="53" spans="1:54" ht="21">
      <c r="A53" s="13">
        <v>48</v>
      </c>
      <c r="B53" s="18">
        <v>48</v>
      </c>
      <c r="C53" s="15">
        <v>317216</v>
      </c>
      <c r="D53" s="7" t="s">
        <v>250</v>
      </c>
      <c r="E53" s="16"/>
      <c r="F53" s="16">
        <v>1</v>
      </c>
      <c r="G53" s="17"/>
      <c r="H53" s="17"/>
      <c r="I53" s="17">
        <v>4</v>
      </c>
      <c r="J53" s="17"/>
      <c r="K53" s="17"/>
      <c r="L53" s="17"/>
      <c r="M53" s="17"/>
      <c r="N53" s="17">
        <v>42</v>
      </c>
      <c r="O53" s="21">
        <v>5</v>
      </c>
      <c r="P53" s="21">
        <v>5</v>
      </c>
      <c r="Q53" s="25">
        <v>1</v>
      </c>
      <c r="R53" s="25"/>
      <c r="S53" s="21">
        <v>1</v>
      </c>
      <c r="T53" s="21">
        <v>2</v>
      </c>
      <c r="U53" s="21"/>
      <c r="V53" s="21"/>
      <c r="W53" s="21"/>
      <c r="X53" s="21">
        <v>36</v>
      </c>
      <c r="Y53" s="27" t="s">
        <v>53</v>
      </c>
      <c r="Z53" s="27" t="s">
        <v>53</v>
      </c>
      <c r="AA53" s="27" t="s">
        <v>53</v>
      </c>
      <c r="AB53" s="27" t="s">
        <v>53</v>
      </c>
      <c r="AC53" s="27" t="s">
        <v>53</v>
      </c>
      <c r="AD53" s="27" t="s">
        <v>53</v>
      </c>
      <c r="AE53" s="27" t="s">
        <v>53</v>
      </c>
      <c r="AF53" s="27" t="s">
        <v>53</v>
      </c>
      <c r="AG53" s="27" t="s">
        <v>53</v>
      </c>
      <c r="AH53" s="27">
        <v>46</v>
      </c>
      <c r="AI53" s="8">
        <v>2</v>
      </c>
      <c r="AJ53" s="8" t="s">
        <v>53</v>
      </c>
      <c r="AK53" s="8"/>
      <c r="AL53" s="8"/>
      <c r="AM53" s="8" t="s">
        <v>53</v>
      </c>
      <c r="AN53" s="8" t="s">
        <v>53</v>
      </c>
      <c r="AO53" s="8" t="s">
        <v>53</v>
      </c>
      <c r="AP53" s="8" t="s">
        <v>53</v>
      </c>
      <c r="AQ53" s="8" t="s">
        <v>53</v>
      </c>
      <c r="AR53" s="8">
        <v>4</v>
      </c>
      <c r="AS53" s="31"/>
      <c r="AT53" s="31"/>
      <c r="AU53" s="31"/>
      <c r="AV53" s="31"/>
      <c r="AW53" s="31"/>
      <c r="AX53" s="31"/>
      <c r="AY53" s="31"/>
      <c r="AZ53" s="31"/>
      <c r="BA53" s="31"/>
      <c r="BB53" s="31">
        <v>43</v>
      </c>
    </row>
    <row r="54" spans="1:54" ht="21">
      <c r="A54" s="13">
        <v>49</v>
      </c>
      <c r="B54" s="14">
        <v>49</v>
      </c>
      <c r="C54" s="15">
        <v>317217</v>
      </c>
      <c r="D54" s="7" t="s">
        <v>251</v>
      </c>
      <c r="E54" s="16">
        <v>2</v>
      </c>
      <c r="F54" s="16">
        <v>1</v>
      </c>
      <c r="G54" s="17">
        <v>2</v>
      </c>
      <c r="H54" s="17">
        <v>3</v>
      </c>
      <c r="I54" s="17">
        <v>9</v>
      </c>
      <c r="J54" s="17"/>
      <c r="K54" s="17"/>
      <c r="L54" s="17"/>
      <c r="M54" s="17"/>
      <c r="N54" s="17">
        <v>58</v>
      </c>
      <c r="O54" s="21"/>
      <c r="P54" s="21"/>
      <c r="Q54" s="25" t="s">
        <v>53</v>
      </c>
      <c r="R54" s="25" t="s">
        <v>53</v>
      </c>
      <c r="S54" s="21">
        <v>4</v>
      </c>
      <c r="T54" s="21">
        <v>3</v>
      </c>
      <c r="U54" s="21"/>
      <c r="V54" s="21"/>
      <c r="W54" s="21"/>
      <c r="X54" s="21">
        <v>53</v>
      </c>
      <c r="Y54" s="27">
        <v>2</v>
      </c>
      <c r="Z54" s="27" t="s">
        <v>53</v>
      </c>
      <c r="AA54" s="27">
        <v>2</v>
      </c>
      <c r="AB54" s="27" t="s">
        <v>53</v>
      </c>
      <c r="AC54" s="27" t="s">
        <v>53</v>
      </c>
      <c r="AD54" s="27" t="s">
        <v>53</v>
      </c>
      <c r="AE54" s="27" t="s">
        <v>53</v>
      </c>
      <c r="AF54" s="27" t="s">
        <v>53</v>
      </c>
      <c r="AG54" s="27" t="s">
        <v>53</v>
      </c>
      <c r="AH54" s="27">
        <v>56</v>
      </c>
      <c r="AI54" s="8">
        <v>4</v>
      </c>
      <c r="AJ54" s="8">
        <v>2</v>
      </c>
      <c r="AK54" s="8">
        <v>1</v>
      </c>
      <c r="AL54" s="8" t="s">
        <v>53</v>
      </c>
      <c r="AM54" s="8"/>
      <c r="AN54" s="8"/>
      <c r="AO54" s="8"/>
      <c r="AP54" s="8"/>
      <c r="AQ54" s="8"/>
      <c r="AR54" s="8">
        <v>63</v>
      </c>
      <c r="AS54" s="31"/>
      <c r="AT54" s="31"/>
      <c r="AU54" s="31"/>
      <c r="AV54" s="31"/>
      <c r="AW54" s="31"/>
      <c r="AX54" s="31"/>
      <c r="AY54" s="31"/>
      <c r="AZ54" s="31"/>
      <c r="BA54" s="31"/>
      <c r="BB54" s="31">
        <v>66</v>
      </c>
    </row>
    <row r="55" spans="1:54" ht="21">
      <c r="A55" s="13">
        <v>51</v>
      </c>
      <c r="B55" s="14">
        <v>51</v>
      </c>
      <c r="C55" s="15">
        <v>317218</v>
      </c>
      <c r="D55" s="7" t="s">
        <v>252</v>
      </c>
      <c r="E55" s="16">
        <v>3</v>
      </c>
      <c r="F55" s="16">
        <v>5</v>
      </c>
      <c r="G55" s="17">
        <v>2</v>
      </c>
      <c r="H55" s="17" t="s">
        <v>53</v>
      </c>
      <c r="I55" s="17">
        <v>9</v>
      </c>
      <c r="J55" s="17"/>
      <c r="K55" s="17">
        <v>3</v>
      </c>
      <c r="L55" s="17"/>
      <c r="M55" s="17"/>
      <c r="N55" s="17">
        <v>55</v>
      </c>
      <c r="O55" s="21">
        <v>5</v>
      </c>
      <c r="P55" s="21">
        <v>2</v>
      </c>
      <c r="Q55" s="25" t="s">
        <v>53</v>
      </c>
      <c r="R55" s="25" t="s">
        <v>53</v>
      </c>
      <c r="S55" s="21">
        <v>2</v>
      </c>
      <c r="T55" s="21">
        <v>2</v>
      </c>
      <c r="U55" s="21"/>
      <c r="V55" s="21"/>
      <c r="W55" s="21"/>
      <c r="X55" s="21">
        <v>47</v>
      </c>
      <c r="Y55" s="27" t="s">
        <v>53</v>
      </c>
      <c r="Z55" s="27" t="s">
        <v>53</v>
      </c>
      <c r="AA55" s="27">
        <v>2</v>
      </c>
      <c r="AB55" s="27" t="s">
        <v>53</v>
      </c>
      <c r="AC55" s="27" t="s">
        <v>53</v>
      </c>
      <c r="AD55" s="27" t="s">
        <v>53</v>
      </c>
      <c r="AE55" s="27" t="s">
        <v>53</v>
      </c>
      <c r="AF55" s="27" t="s">
        <v>53</v>
      </c>
      <c r="AG55" s="27" t="s">
        <v>53</v>
      </c>
      <c r="AH55" s="27">
        <v>53</v>
      </c>
      <c r="AI55" s="8">
        <v>5</v>
      </c>
      <c r="AJ55" s="8">
        <v>4</v>
      </c>
      <c r="AK55" s="8">
        <v>1</v>
      </c>
      <c r="AL55" s="8" t="s">
        <v>53</v>
      </c>
      <c r="AM55" s="8">
        <v>4</v>
      </c>
      <c r="AN55" s="8" t="s">
        <v>53</v>
      </c>
      <c r="AO55" s="8" t="s">
        <v>53</v>
      </c>
      <c r="AP55" s="8" t="s">
        <v>53</v>
      </c>
      <c r="AQ55" s="8" t="s">
        <v>53</v>
      </c>
      <c r="AR55" s="8">
        <v>58</v>
      </c>
      <c r="AS55" s="31"/>
      <c r="AT55" s="31"/>
      <c r="AU55" s="31"/>
      <c r="AV55" s="31"/>
      <c r="AW55" s="31"/>
      <c r="AX55" s="31"/>
      <c r="AY55" s="31"/>
      <c r="AZ55" s="31"/>
      <c r="BA55" s="31"/>
      <c r="BB55" s="31">
        <v>56</v>
      </c>
    </row>
    <row r="56" spans="1:54" ht="21">
      <c r="A56" s="13">
        <v>52</v>
      </c>
      <c r="B56" s="14">
        <v>52</v>
      </c>
      <c r="C56" s="15">
        <v>317219</v>
      </c>
      <c r="D56" s="7" t="s">
        <v>253</v>
      </c>
      <c r="E56" s="16"/>
      <c r="F56" s="16"/>
      <c r="G56" s="17">
        <v>2</v>
      </c>
      <c r="H56" s="17" t="s">
        <v>53</v>
      </c>
      <c r="I56" s="17">
        <v>9</v>
      </c>
      <c r="J56" s="17"/>
      <c r="K56" s="17">
        <v>3</v>
      </c>
      <c r="L56" s="17"/>
      <c r="M56" s="17">
        <v>3</v>
      </c>
      <c r="N56" s="17">
        <v>57</v>
      </c>
      <c r="O56" s="21">
        <v>7</v>
      </c>
      <c r="P56" s="21"/>
      <c r="Q56" s="25" t="s">
        <v>53</v>
      </c>
      <c r="R56" s="25" t="s">
        <v>53</v>
      </c>
      <c r="S56" s="21">
        <v>11</v>
      </c>
      <c r="T56" s="21"/>
      <c r="U56" s="21"/>
      <c r="V56" s="21"/>
      <c r="W56" s="21">
        <v>4</v>
      </c>
      <c r="X56" s="21">
        <v>49</v>
      </c>
      <c r="Y56" s="27" t="s">
        <v>53</v>
      </c>
      <c r="Z56" s="27" t="s">
        <v>53</v>
      </c>
      <c r="AA56" s="27">
        <v>3</v>
      </c>
      <c r="AB56" s="27" t="s">
        <v>53</v>
      </c>
      <c r="AC56" s="27" t="s">
        <v>53</v>
      </c>
      <c r="AD56" s="27" t="s">
        <v>53</v>
      </c>
      <c r="AE56" s="27" t="s">
        <v>53</v>
      </c>
      <c r="AF56" s="27" t="s">
        <v>53</v>
      </c>
      <c r="AG56" s="27" t="s">
        <v>53</v>
      </c>
      <c r="AH56" s="27">
        <v>53</v>
      </c>
      <c r="AI56" s="8">
        <v>3</v>
      </c>
      <c r="AJ56" s="8">
        <v>4</v>
      </c>
      <c r="AK56" s="8" t="s">
        <v>53</v>
      </c>
      <c r="AL56" s="8" t="s">
        <v>53</v>
      </c>
      <c r="AM56" s="8">
        <v>4</v>
      </c>
      <c r="AN56" s="8" t="s">
        <v>53</v>
      </c>
      <c r="AO56" s="8" t="s">
        <v>53</v>
      </c>
      <c r="AP56" s="8">
        <v>3</v>
      </c>
      <c r="AQ56" s="8">
        <v>1</v>
      </c>
      <c r="AR56" s="8">
        <v>63</v>
      </c>
      <c r="AS56" s="31"/>
      <c r="AT56" s="31"/>
      <c r="AU56" s="31"/>
      <c r="AV56" s="31"/>
      <c r="AW56" s="31"/>
      <c r="AX56" s="31"/>
      <c r="AY56" s="31"/>
      <c r="AZ56" s="31"/>
      <c r="BA56" s="31"/>
      <c r="BB56" s="31">
        <v>61</v>
      </c>
    </row>
    <row r="57" spans="1:54" ht="21">
      <c r="A57" s="13">
        <v>54</v>
      </c>
      <c r="B57" s="14">
        <v>54</v>
      </c>
      <c r="C57" s="15">
        <v>317220</v>
      </c>
      <c r="D57" s="7" t="s">
        <v>254</v>
      </c>
      <c r="E57" s="16">
        <v>4</v>
      </c>
      <c r="F57" s="16" t="s">
        <v>53</v>
      </c>
      <c r="G57" s="17">
        <v>4</v>
      </c>
      <c r="H57" s="17" t="s">
        <v>53</v>
      </c>
      <c r="I57" s="17">
        <v>7</v>
      </c>
      <c r="J57" s="17" t="s">
        <v>53</v>
      </c>
      <c r="K57" s="17" t="s">
        <v>53</v>
      </c>
      <c r="L57" s="17" t="s">
        <v>53</v>
      </c>
      <c r="M57" s="17" t="s">
        <v>53</v>
      </c>
      <c r="N57" s="17">
        <v>6</v>
      </c>
      <c r="O57" s="21">
        <v>3</v>
      </c>
      <c r="P57" s="21"/>
      <c r="Q57" s="25" t="s">
        <v>53</v>
      </c>
      <c r="R57" s="25" t="s">
        <v>53</v>
      </c>
      <c r="S57" s="21">
        <v>6</v>
      </c>
      <c r="T57" s="21"/>
      <c r="U57" s="21"/>
      <c r="V57" s="21"/>
      <c r="W57" s="21">
        <v>6</v>
      </c>
      <c r="X57" s="21">
        <v>52</v>
      </c>
      <c r="Y57" s="27">
        <v>1</v>
      </c>
      <c r="Z57" s="27">
        <v>2</v>
      </c>
      <c r="AA57" s="27" t="s">
        <v>53</v>
      </c>
      <c r="AB57" s="27" t="s">
        <v>53</v>
      </c>
      <c r="AC57" s="27">
        <v>1</v>
      </c>
      <c r="AD57" s="27"/>
      <c r="AE57" s="27"/>
      <c r="AF57" s="27"/>
      <c r="AG57" s="27"/>
      <c r="AH57" s="27">
        <v>47</v>
      </c>
      <c r="AI57" s="8">
        <v>5</v>
      </c>
      <c r="AJ57" s="8">
        <v>2</v>
      </c>
      <c r="AK57" s="8" t="s">
        <v>53</v>
      </c>
      <c r="AL57" s="8" t="s">
        <v>53</v>
      </c>
      <c r="AM57" s="8">
        <v>4</v>
      </c>
      <c r="AN57" s="8" t="s">
        <v>53</v>
      </c>
      <c r="AO57" s="8" t="s">
        <v>53</v>
      </c>
      <c r="AP57" s="8" t="s">
        <v>53</v>
      </c>
      <c r="AQ57" s="8" t="s">
        <v>53</v>
      </c>
      <c r="AR57" s="8">
        <v>68</v>
      </c>
      <c r="AS57" s="31"/>
      <c r="AT57" s="31"/>
      <c r="AU57" s="31"/>
      <c r="AV57" s="31"/>
      <c r="AW57" s="31"/>
      <c r="AX57" s="31"/>
      <c r="AY57" s="31"/>
      <c r="AZ57" s="31"/>
      <c r="BA57" s="31"/>
      <c r="BB57" s="31">
        <v>55</v>
      </c>
    </row>
    <row r="58" spans="1:54" ht="21">
      <c r="A58" s="13">
        <v>55</v>
      </c>
      <c r="B58" s="18">
        <v>55</v>
      </c>
      <c r="C58" s="15">
        <v>317221</v>
      </c>
      <c r="D58" s="9" t="s">
        <v>255</v>
      </c>
      <c r="E58" s="16"/>
      <c r="F58" s="16"/>
      <c r="G58" s="17">
        <v>2</v>
      </c>
      <c r="H58" s="17" t="s">
        <v>53</v>
      </c>
      <c r="I58" s="17">
        <v>5</v>
      </c>
      <c r="J58" s="17" t="s">
        <v>53</v>
      </c>
      <c r="K58" s="17">
        <v>7</v>
      </c>
      <c r="L58" s="17" t="s">
        <v>53</v>
      </c>
      <c r="M58" s="17" t="s">
        <v>53</v>
      </c>
      <c r="N58" s="17">
        <v>54</v>
      </c>
      <c r="O58" s="21">
        <v>3</v>
      </c>
      <c r="P58" s="21"/>
      <c r="Q58" s="25">
        <v>1</v>
      </c>
      <c r="R58" s="25"/>
      <c r="S58" s="21">
        <v>3</v>
      </c>
      <c r="T58" s="21"/>
      <c r="U58" s="21"/>
      <c r="V58" s="21"/>
      <c r="W58" s="21">
        <v>3</v>
      </c>
      <c r="X58" s="21">
        <v>46</v>
      </c>
      <c r="Y58" s="27">
        <v>4</v>
      </c>
      <c r="Z58" s="27">
        <v>3</v>
      </c>
      <c r="AA58" s="27" t="s">
        <v>53</v>
      </c>
      <c r="AB58" s="27" t="s">
        <v>53</v>
      </c>
      <c r="AC58" s="27">
        <v>1</v>
      </c>
      <c r="AD58" s="27"/>
      <c r="AE58" s="27"/>
      <c r="AF58" s="27"/>
      <c r="AG58" s="27"/>
      <c r="AH58" s="27">
        <v>45</v>
      </c>
      <c r="AI58" s="8">
        <v>6</v>
      </c>
      <c r="AJ58" s="8">
        <v>3</v>
      </c>
      <c r="AK58" s="8">
        <v>1</v>
      </c>
      <c r="AL58" s="8" t="s">
        <v>53</v>
      </c>
      <c r="AM58" s="8" t="s">
        <v>53</v>
      </c>
      <c r="AN58" s="8">
        <v>2</v>
      </c>
      <c r="AO58" s="8" t="s">
        <v>53</v>
      </c>
      <c r="AP58" s="8" t="s">
        <v>53</v>
      </c>
      <c r="AQ58" s="8" t="s">
        <v>53</v>
      </c>
      <c r="AR58" s="8">
        <v>58</v>
      </c>
      <c r="AS58" s="31"/>
      <c r="AT58" s="31"/>
      <c r="AU58" s="31"/>
      <c r="AV58" s="31"/>
      <c r="AW58" s="31"/>
      <c r="AX58" s="31"/>
      <c r="AY58" s="31"/>
      <c r="AZ58" s="31"/>
      <c r="BA58" s="31"/>
      <c r="BB58" s="31">
        <v>56</v>
      </c>
    </row>
    <row r="59" spans="1:54" ht="21">
      <c r="A59" s="13">
        <v>56</v>
      </c>
      <c r="B59" s="14">
        <v>56</v>
      </c>
      <c r="C59" s="15">
        <v>317222</v>
      </c>
      <c r="D59" s="7" t="s">
        <v>256</v>
      </c>
      <c r="E59" s="16">
        <v>8</v>
      </c>
      <c r="F59" s="16" t="s">
        <v>53</v>
      </c>
      <c r="G59" s="17" t="s">
        <v>53</v>
      </c>
      <c r="H59" s="17" t="s">
        <v>53</v>
      </c>
      <c r="I59" s="17">
        <v>1</v>
      </c>
      <c r="J59" s="17" t="s">
        <v>53</v>
      </c>
      <c r="K59" s="17" t="s">
        <v>53</v>
      </c>
      <c r="L59" s="17" t="s">
        <v>53</v>
      </c>
      <c r="M59" s="17" t="s">
        <v>53</v>
      </c>
      <c r="N59" s="17">
        <v>59</v>
      </c>
      <c r="O59" s="21">
        <v>2</v>
      </c>
      <c r="P59" s="21"/>
      <c r="Q59" s="25">
        <v>1</v>
      </c>
      <c r="R59" s="25"/>
      <c r="S59" s="21">
        <v>3</v>
      </c>
      <c r="T59" s="21"/>
      <c r="U59" s="21"/>
      <c r="V59" s="21">
        <v>1</v>
      </c>
      <c r="W59" s="21">
        <v>3</v>
      </c>
      <c r="X59" s="21">
        <v>49</v>
      </c>
      <c r="Y59" s="27">
        <v>1</v>
      </c>
      <c r="Z59" s="27" t="s">
        <v>53</v>
      </c>
      <c r="AA59" s="27">
        <v>4</v>
      </c>
      <c r="AB59" s="27" t="s">
        <v>53</v>
      </c>
      <c r="AC59" s="27">
        <v>2</v>
      </c>
      <c r="AD59" s="27">
        <v>1</v>
      </c>
      <c r="AE59" s="27">
        <v>1</v>
      </c>
      <c r="AF59" s="27" t="s">
        <v>53</v>
      </c>
      <c r="AG59" s="27" t="s">
        <v>53</v>
      </c>
      <c r="AH59" s="27">
        <v>54</v>
      </c>
      <c r="AI59" s="8">
        <v>4</v>
      </c>
      <c r="AJ59" s="8">
        <v>4</v>
      </c>
      <c r="AK59" s="8" t="s">
        <v>53</v>
      </c>
      <c r="AL59" s="8">
        <v>2</v>
      </c>
      <c r="AM59" s="8">
        <v>4</v>
      </c>
      <c r="AN59" s="8" t="s">
        <v>53</v>
      </c>
      <c r="AO59" s="8" t="s">
        <v>53</v>
      </c>
      <c r="AP59" s="8" t="s">
        <v>53</v>
      </c>
      <c r="AQ59" s="8" t="s">
        <v>53</v>
      </c>
      <c r="AR59" s="8">
        <v>45</v>
      </c>
      <c r="AS59" s="31"/>
      <c r="AT59" s="31"/>
      <c r="AU59" s="31"/>
      <c r="AV59" s="31"/>
      <c r="AW59" s="31"/>
      <c r="AX59" s="31"/>
      <c r="AY59" s="31"/>
      <c r="AZ59" s="31"/>
      <c r="BA59" s="31"/>
      <c r="BB59" s="31">
        <v>57</v>
      </c>
    </row>
    <row r="60" spans="1:54" ht="21">
      <c r="A60" s="13">
        <v>57</v>
      </c>
      <c r="B60" s="18">
        <v>57</v>
      </c>
      <c r="C60" s="15">
        <v>317223</v>
      </c>
      <c r="D60" s="7" t="s">
        <v>257</v>
      </c>
      <c r="E60" s="16">
        <v>2</v>
      </c>
      <c r="F60" s="16">
        <v>1</v>
      </c>
      <c r="G60" s="17">
        <v>3</v>
      </c>
      <c r="H60" s="17" t="s">
        <v>53</v>
      </c>
      <c r="I60" s="17">
        <v>4</v>
      </c>
      <c r="J60" s="17" t="s">
        <v>53</v>
      </c>
      <c r="K60" s="17" t="s">
        <v>53</v>
      </c>
      <c r="L60" s="17" t="s">
        <v>53</v>
      </c>
      <c r="M60" s="17" t="s">
        <v>53</v>
      </c>
      <c r="N60" s="17">
        <v>62</v>
      </c>
      <c r="O60" s="21">
        <v>5</v>
      </c>
      <c r="P60" s="21"/>
      <c r="Q60" s="25">
        <v>1</v>
      </c>
      <c r="R60" s="25"/>
      <c r="S60" s="21">
        <v>2</v>
      </c>
      <c r="T60" s="21"/>
      <c r="U60" s="21"/>
      <c r="V60" s="21"/>
      <c r="W60" s="21"/>
      <c r="X60" s="21">
        <v>52</v>
      </c>
      <c r="Y60" s="27">
        <v>2</v>
      </c>
      <c r="Z60" s="27" t="s">
        <v>53</v>
      </c>
      <c r="AA60" s="27">
        <v>2</v>
      </c>
      <c r="AB60" s="27" t="s">
        <v>53</v>
      </c>
      <c r="AC60" s="27" t="s">
        <v>53</v>
      </c>
      <c r="AD60" s="27" t="s">
        <v>53</v>
      </c>
      <c r="AE60" s="27" t="s">
        <v>53</v>
      </c>
      <c r="AF60" s="27" t="s">
        <v>53</v>
      </c>
      <c r="AG60" s="27" t="s">
        <v>53</v>
      </c>
      <c r="AH60" s="27">
        <v>53</v>
      </c>
      <c r="AI60" s="10">
        <v>4</v>
      </c>
      <c r="AJ60" s="10">
        <v>2</v>
      </c>
      <c r="AK60" s="10" t="s">
        <v>53</v>
      </c>
      <c r="AL60" s="10" t="s">
        <v>53</v>
      </c>
      <c r="AM60" s="10">
        <v>6</v>
      </c>
      <c r="AN60" s="10" t="s">
        <v>53</v>
      </c>
      <c r="AO60" s="10" t="s">
        <v>53</v>
      </c>
      <c r="AP60" s="10" t="s">
        <v>53</v>
      </c>
      <c r="AQ60" s="8" t="s">
        <v>53</v>
      </c>
      <c r="AR60" s="8">
        <v>53</v>
      </c>
      <c r="AS60" s="31"/>
      <c r="AT60" s="31"/>
      <c r="AU60" s="31"/>
      <c r="AV60" s="31"/>
      <c r="AW60" s="31"/>
      <c r="AX60" s="31"/>
      <c r="AY60" s="31"/>
      <c r="AZ60" s="31"/>
      <c r="BA60" s="31"/>
      <c r="BB60" s="31">
        <v>67</v>
      </c>
    </row>
    <row r="61" spans="1:54" ht="21">
      <c r="A61" s="13">
        <v>58</v>
      </c>
      <c r="B61" s="14">
        <v>58</v>
      </c>
      <c r="C61" s="15">
        <v>317224</v>
      </c>
      <c r="D61" s="7" t="s">
        <v>258</v>
      </c>
      <c r="E61" s="16">
        <v>3</v>
      </c>
      <c r="F61" s="16">
        <v>1</v>
      </c>
      <c r="G61" s="17">
        <v>8</v>
      </c>
      <c r="H61" s="17">
        <v>3</v>
      </c>
      <c r="I61" s="17">
        <v>13</v>
      </c>
      <c r="J61" s="17">
        <v>12</v>
      </c>
      <c r="K61" s="17">
        <v>7</v>
      </c>
      <c r="L61" s="17">
        <v>2</v>
      </c>
      <c r="M61" s="17" t="s">
        <v>53</v>
      </c>
      <c r="N61" s="17">
        <v>58</v>
      </c>
      <c r="O61" s="21">
        <v>2</v>
      </c>
      <c r="P61" s="21" t="s">
        <v>53</v>
      </c>
      <c r="Q61" s="25" t="s">
        <v>53</v>
      </c>
      <c r="R61" s="25" t="s">
        <v>53</v>
      </c>
      <c r="S61" s="21">
        <v>8</v>
      </c>
      <c r="T61" s="21"/>
      <c r="U61" s="21"/>
      <c r="V61" s="21"/>
      <c r="W61" s="21">
        <v>3</v>
      </c>
      <c r="X61" s="21">
        <v>59</v>
      </c>
      <c r="Y61" s="27">
        <v>1</v>
      </c>
      <c r="Z61" s="27" t="s">
        <v>53</v>
      </c>
      <c r="AA61" s="27">
        <v>4</v>
      </c>
      <c r="AB61" s="27">
        <v>3</v>
      </c>
      <c r="AC61" s="27">
        <v>6</v>
      </c>
      <c r="AD61" s="27" t="s">
        <v>53</v>
      </c>
      <c r="AE61" s="27" t="s">
        <v>53</v>
      </c>
      <c r="AF61" s="27" t="s">
        <v>53</v>
      </c>
      <c r="AG61" s="27" t="s">
        <v>53</v>
      </c>
      <c r="AH61" s="27">
        <v>63</v>
      </c>
      <c r="AI61" s="8">
        <v>4</v>
      </c>
      <c r="AJ61" s="8">
        <v>5</v>
      </c>
      <c r="AK61" s="8">
        <v>9</v>
      </c>
      <c r="AL61" s="8">
        <v>9</v>
      </c>
      <c r="AM61" s="8">
        <v>6</v>
      </c>
      <c r="AN61" s="8">
        <v>7</v>
      </c>
      <c r="AO61" s="8" t="s">
        <v>53</v>
      </c>
      <c r="AP61" s="8" t="s">
        <v>53</v>
      </c>
      <c r="AQ61" s="8">
        <v>12</v>
      </c>
      <c r="AR61" s="8">
        <v>54</v>
      </c>
      <c r="AS61" s="31"/>
      <c r="AT61" s="31"/>
      <c r="AU61" s="31"/>
      <c r="AV61" s="31"/>
      <c r="AW61" s="31"/>
      <c r="AX61" s="31"/>
      <c r="AY61" s="31"/>
      <c r="AZ61" s="31"/>
      <c r="BA61" s="31"/>
      <c r="BB61" s="31">
        <v>57</v>
      </c>
    </row>
    <row r="62" spans="1:54" ht="21">
      <c r="A62" s="13">
        <v>59</v>
      </c>
      <c r="B62" s="18">
        <v>59</v>
      </c>
      <c r="C62" s="15">
        <v>317225</v>
      </c>
      <c r="D62" s="7" t="s">
        <v>259</v>
      </c>
      <c r="E62" s="16">
        <v>1</v>
      </c>
      <c r="F62" s="16">
        <v>1</v>
      </c>
      <c r="G62" s="17">
        <v>1</v>
      </c>
      <c r="H62" s="17">
        <v>8</v>
      </c>
      <c r="I62" s="17">
        <v>14</v>
      </c>
      <c r="J62" s="17">
        <v>11</v>
      </c>
      <c r="K62" s="17">
        <v>7</v>
      </c>
      <c r="L62" s="17" t="s">
        <v>53</v>
      </c>
      <c r="M62" s="17" t="s">
        <v>53</v>
      </c>
      <c r="N62" s="17">
        <v>74</v>
      </c>
      <c r="O62" s="21">
        <v>5</v>
      </c>
      <c r="P62" s="21">
        <v>5</v>
      </c>
      <c r="Q62" s="25">
        <v>7</v>
      </c>
      <c r="R62" s="25">
        <v>3</v>
      </c>
      <c r="S62" s="21">
        <v>11</v>
      </c>
      <c r="T62" s="21">
        <v>6</v>
      </c>
      <c r="U62" s="21">
        <v>12</v>
      </c>
      <c r="V62" s="21"/>
      <c r="W62" s="21"/>
      <c r="X62" s="21">
        <v>67</v>
      </c>
      <c r="Y62" s="27">
        <v>6</v>
      </c>
      <c r="Z62" s="27" t="s">
        <v>53</v>
      </c>
      <c r="AA62" s="27">
        <v>9</v>
      </c>
      <c r="AB62" s="27">
        <v>3</v>
      </c>
      <c r="AC62" s="27">
        <v>12</v>
      </c>
      <c r="AD62" s="27">
        <v>3</v>
      </c>
      <c r="AE62" s="27">
        <v>12</v>
      </c>
      <c r="AF62" s="27">
        <v>8</v>
      </c>
      <c r="AG62" s="27">
        <v>3</v>
      </c>
      <c r="AH62" s="27">
        <v>63</v>
      </c>
      <c r="AI62" s="8">
        <v>8</v>
      </c>
      <c r="AJ62" s="8">
        <v>9</v>
      </c>
      <c r="AK62" s="8" t="s">
        <v>53</v>
      </c>
      <c r="AL62" s="8">
        <v>1</v>
      </c>
      <c r="AM62" s="8">
        <v>7</v>
      </c>
      <c r="AN62" s="8">
        <v>7</v>
      </c>
      <c r="AO62" s="8">
        <v>8</v>
      </c>
      <c r="AP62" s="8">
        <v>2</v>
      </c>
      <c r="AQ62" s="8">
        <v>6</v>
      </c>
      <c r="AR62" s="8">
        <v>68</v>
      </c>
      <c r="AS62" s="31"/>
      <c r="AT62" s="31"/>
      <c r="AU62" s="31"/>
      <c r="AV62" s="31"/>
      <c r="AW62" s="31"/>
      <c r="AX62" s="31"/>
      <c r="AY62" s="31"/>
      <c r="AZ62" s="31"/>
      <c r="BA62" s="31"/>
      <c r="BB62" s="31">
        <v>81</v>
      </c>
    </row>
    <row r="63" spans="1:54" ht="21">
      <c r="A63" s="13">
        <v>6</v>
      </c>
      <c r="B63" s="14">
        <v>6</v>
      </c>
      <c r="C63" s="15">
        <v>317226</v>
      </c>
      <c r="D63" s="7" t="s">
        <v>260</v>
      </c>
      <c r="E63" s="16">
        <v>9</v>
      </c>
      <c r="F63" s="16">
        <v>1</v>
      </c>
      <c r="G63" s="17" t="s">
        <v>53</v>
      </c>
      <c r="H63" s="17" t="s">
        <v>53</v>
      </c>
      <c r="I63" s="17">
        <v>2</v>
      </c>
      <c r="J63" s="17" t="s">
        <v>53</v>
      </c>
      <c r="K63" s="17">
        <v>5</v>
      </c>
      <c r="L63" s="17" t="s">
        <v>53</v>
      </c>
      <c r="M63" s="17" t="s">
        <v>53</v>
      </c>
      <c r="N63" s="17">
        <v>53</v>
      </c>
      <c r="O63" s="21">
        <v>5</v>
      </c>
      <c r="P63" s="21">
        <v>5</v>
      </c>
      <c r="Q63" s="25">
        <v>7</v>
      </c>
      <c r="R63" s="25">
        <v>2</v>
      </c>
      <c r="S63" s="21">
        <v>13</v>
      </c>
      <c r="T63" s="21">
        <v>12</v>
      </c>
      <c r="U63" s="21"/>
      <c r="V63" s="21">
        <v>12</v>
      </c>
      <c r="W63" s="21"/>
      <c r="X63" s="21">
        <v>45</v>
      </c>
      <c r="Y63" s="27">
        <v>1</v>
      </c>
      <c r="Z63" s="27" t="s">
        <v>53</v>
      </c>
      <c r="AA63" s="27">
        <v>1</v>
      </c>
      <c r="AB63" s="27" t="s">
        <v>53</v>
      </c>
      <c r="AC63" s="27" t="s">
        <v>53</v>
      </c>
      <c r="AD63" s="27">
        <v>1</v>
      </c>
      <c r="AE63" s="27" t="s">
        <v>53</v>
      </c>
      <c r="AF63" s="27" t="s">
        <v>53</v>
      </c>
      <c r="AG63" s="27" t="s">
        <v>53</v>
      </c>
      <c r="AH63" s="27">
        <v>54</v>
      </c>
      <c r="AI63" s="10">
        <v>2</v>
      </c>
      <c r="AJ63" s="10">
        <v>5</v>
      </c>
      <c r="AK63" s="10" t="s">
        <v>53</v>
      </c>
      <c r="AL63" s="10" t="s">
        <v>53</v>
      </c>
      <c r="AM63" s="10">
        <v>5</v>
      </c>
      <c r="AN63" s="10" t="s">
        <v>53</v>
      </c>
      <c r="AO63" s="10" t="s">
        <v>53</v>
      </c>
      <c r="AP63" s="10" t="s">
        <v>53</v>
      </c>
      <c r="AQ63" s="8" t="s">
        <v>53</v>
      </c>
      <c r="AR63" s="8">
        <v>51</v>
      </c>
      <c r="AS63" s="31"/>
      <c r="AT63" s="31"/>
      <c r="AU63" s="31"/>
      <c r="AV63" s="31"/>
      <c r="AW63" s="31"/>
      <c r="AX63" s="31"/>
      <c r="AY63" s="31"/>
      <c r="AZ63" s="31"/>
      <c r="BA63" s="31"/>
      <c r="BB63" s="31">
        <v>66</v>
      </c>
    </row>
    <row r="64" spans="1:54" ht="21">
      <c r="A64" s="13">
        <v>61</v>
      </c>
      <c r="B64" s="18">
        <v>61</v>
      </c>
      <c r="C64" s="15">
        <v>317227</v>
      </c>
      <c r="D64" s="7" t="s">
        <v>261</v>
      </c>
      <c r="E64" s="16"/>
      <c r="F64" s="16"/>
      <c r="G64" s="17">
        <v>4</v>
      </c>
      <c r="H64" s="17">
        <v>8</v>
      </c>
      <c r="I64" s="17">
        <v>6</v>
      </c>
      <c r="J64" s="17">
        <v>9</v>
      </c>
      <c r="K64" s="17" t="s">
        <v>53</v>
      </c>
      <c r="L64" s="17" t="s">
        <v>53</v>
      </c>
      <c r="M64" s="17" t="s">
        <v>53</v>
      </c>
      <c r="N64" s="17">
        <v>59</v>
      </c>
      <c r="O64" s="21">
        <v>1</v>
      </c>
      <c r="P64" s="21"/>
      <c r="Q64" s="25"/>
      <c r="R64" s="25" t="s">
        <v>53</v>
      </c>
      <c r="S64" s="21">
        <v>6</v>
      </c>
      <c r="T64" s="21"/>
      <c r="U64" s="21">
        <v>5</v>
      </c>
      <c r="V64" s="21"/>
      <c r="W64" s="21"/>
      <c r="X64" s="21">
        <v>56</v>
      </c>
      <c r="Y64" s="27"/>
      <c r="Z64" s="27"/>
      <c r="AA64" s="27">
        <v>2</v>
      </c>
      <c r="AB64" s="27" t="s">
        <v>53</v>
      </c>
      <c r="AC64" s="27">
        <v>1</v>
      </c>
      <c r="AD64" s="27">
        <v>1</v>
      </c>
      <c r="AE64" s="27" t="s">
        <v>53</v>
      </c>
      <c r="AF64" s="27" t="s">
        <v>53</v>
      </c>
      <c r="AG64" s="27" t="s">
        <v>53</v>
      </c>
      <c r="AH64" s="27">
        <v>59</v>
      </c>
      <c r="AI64" s="8">
        <v>9</v>
      </c>
      <c r="AJ64" s="8">
        <v>9</v>
      </c>
      <c r="AK64" s="8">
        <v>2</v>
      </c>
      <c r="AL64" s="8">
        <v>4</v>
      </c>
      <c r="AM64" s="8">
        <v>8</v>
      </c>
      <c r="AN64" s="8">
        <v>1</v>
      </c>
      <c r="AO64" s="8">
        <v>9</v>
      </c>
      <c r="AP64" s="8" t="s">
        <v>53</v>
      </c>
      <c r="AQ64" s="8" t="s">
        <v>53</v>
      </c>
      <c r="AR64" s="8">
        <v>62</v>
      </c>
      <c r="AS64" s="31"/>
      <c r="AT64" s="31"/>
      <c r="AU64" s="31"/>
      <c r="AV64" s="31"/>
      <c r="AW64" s="31"/>
      <c r="AX64" s="31"/>
      <c r="AY64" s="31"/>
      <c r="AZ64" s="31"/>
      <c r="BA64" s="31"/>
      <c r="BB64" s="31">
        <v>72</v>
      </c>
    </row>
    <row r="65" spans="1:54" ht="21">
      <c r="A65" s="13">
        <v>62</v>
      </c>
      <c r="B65" s="14">
        <v>62</v>
      </c>
      <c r="C65" s="15">
        <v>317228</v>
      </c>
      <c r="D65" s="7" t="s">
        <v>262</v>
      </c>
      <c r="E65" s="16">
        <v>8</v>
      </c>
      <c r="F65" s="16">
        <v>5</v>
      </c>
      <c r="G65" s="17" t="s">
        <v>53</v>
      </c>
      <c r="H65" s="17" t="s">
        <v>53</v>
      </c>
      <c r="I65" s="17">
        <v>12</v>
      </c>
      <c r="J65" s="17">
        <v>6</v>
      </c>
      <c r="K65" s="17" t="s">
        <v>53</v>
      </c>
      <c r="L65" s="17" t="s">
        <v>53</v>
      </c>
      <c r="M65" s="17" t="s">
        <v>53</v>
      </c>
      <c r="N65" s="17">
        <v>48</v>
      </c>
      <c r="O65" s="21" t="s">
        <v>213</v>
      </c>
      <c r="P65" s="21" t="s">
        <v>213</v>
      </c>
      <c r="Q65" s="25">
        <v>4</v>
      </c>
      <c r="R65" s="25">
        <v>3</v>
      </c>
      <c r="S65" s="21">
        <v>9</v>
      </c>
      <c r="T65" s="21"/>
      <c r="U65" s="21">
        <v>8</v>
      </c>
      <c r="V65" s="21">
        <v>2</v>
      </c>
      <c r="W65" s="21">
        <v>1</v>
      </c>
      <c r="X65" s="21">
        <v>45</v>
      </c>
      <c r="Y65" s="27">
        <v>2</v>
      </c>
      <c r="Z65" s="27" t="s">
        <v>53</v>
      </c>
      <c r="AA65" s="27">
        <v>1</v>
      </c>
      <c r="AB65" s="27" t="s">
        <v>53</v>
      </c>
      <c r="AC65" s="27">
        <v>1</v>
      </c>
      <c r="AD65" s="27" t="s">
        <v>53</v>
      </c>
      <c r="AE65" s="27" t="s">
        <v>53</v>
      </c>
      <c r="AF65" s="27" t="s">
        <v>53</v>
      </c>
      <c r="AG65" s="27" t="s">
        <v>53</v>
      </c>
      <c r="AH65" s="27">
        <v>45</v>
      </c>
      <c r="AI65" s="8">
        <v>5</v>
      </c>
      <c r="AJ65" s="8">
        <v>3</v>
      </c>
      <c r="AK65" s="8">
        <v>1</v>
      </c>
      <c r="AL65" s="8">
        <v>6</v>
      </c>
      <c r="AM65" s="8">
        <v>5</v>
      </c>
      <c r="AN65" s="8">
        <v>3</v>
      </c>
      <c r="AO65" s="8" t="s">
        <v>53</v>
      </c>
      <c r="AP65" s="8" t="s">
        <v>53</v>
      </c>
      <c r="AQ65" s="8">
        <v>3</v>
      </c>
      <c r="AR65" s="8">
        <v>46</v>
      </c>
      <c r="AS65" s="31"/>
      <c r="AT65" s="31"/>
      <c r="AU65" s="31"/>
      <c r="AV65" s="31"/>
      <c r="AW65" s="31"/>
      <c r="AX65" s="31"/>
      <c r="AY65" s="31"/>
      <c r="AZ65" s="31"/>
      <c r="BA65" s="31"/>
      <c r="BB65" s="31">
        <v>57</v>
      </c>
    </row>
    <row r="66" spans="1:54" ht="21">
      <c r="A66" s="13">
        <v>64</v>
      </c>
      <c r="B66" s="14">
        <v>64</v>
      </c>
      <c r="C66" s="15">
        <v>317229</v>
      </c>
      <c r="D66" s="7" t="s">
        <v>263</v>
      </c>
      <c r="E66" s="16">
        <v>8</v>
      </c>
      <c r="F66" s="16">
        <v>5</v>
      </c>
      <c r="G66" s="17">
        <v>7</v>
      </c>
      <c r="H66" s="17">
        <v>6</v>
      </c>
      <c r="I66" s="17">
        <v>12</v>
      </c>
      <c r="J66" s="17">
        <v>5</v>
      </c>
      <c r="K66" s="17">
        <v>6</v>
      </c>
      <c r="L66" s="17">
        <v>13</v>
      </c>
      <c r="M66" s="17" t="s">
        <v>53</v>
      </c>
      <c r="N66" s="17">
        <v>71</v>
      </c>
      <c r="O66" s="21">
        <v>5</v>
      </c>
      <c r="P66" s="21">
        <v>8</v>
      </c>
      <c r="Q66" s="25">
        <v>4</v>
      </c>
      <c r="R66" s="25">
        <v>2</v>
      </c>
      <c r="S66" s="21">
        <v>11</v>
      </c>
      <c r="T66" s="21">
        <v>9</v>
      </c>
      <c r="U66" s="21">
        <v>7</v>
      </c>
      <c r="V66" s="21">
        <v>12</v>
      </c>
      <c r="W66" s="21">
        <v>3</v>
      </c>
      <c r="X66" s="21">
        <v>67</v>
      </c>
      <c r="Y66" s="27">
        <v>3</v>
      </c>
      <c r="Z66" s="27" t="s">
        <v>53</v>
      </c>
      <c r="AA66" s="27">
        <v>7</v>
      </c>
      <c r="AB66" s="27">
        <v>3</v>
      </c>
      <c r="AC66" s="27">
        <v>1</v>
      </c>
      <c r="AD66" s="27">
        <v>4</v>
      </c>
      <c r="AE66" s="27">
        <v>7</v>
      </c>
      <c r="AF66" s="27">
        <v>5</v>
      </c>
      <c r="AG66" s="27">
        <v>2</v>
      </c>
      <c r="AH66" s="27">
        <v>66</v>
      </c>
      <c r="AI66" s="8">
        <v>8</v>
      </c>
      <c r="AJ66" s="8">
        <v>6</v>
      </c>
      <c r="AK66" s="8">
        <v>2</v>
      </c>
      <c r="AL66" s="8">
        <v>9</v>
      </c>
      <c r="AM66" s="8">
        <v>1</v>
      </c>
      <c r="AN66" s="8">
        <v>1</v>
      </c>
      <c r="AO66" s="8">
        <v>8</v>
      </c>
      <c r="AP66" s="8" t="s">
        <v>53</v>
      </c>
      <c r="AQ66" s="8">
        <v>2</v>
      </c>
      <c r="AR66" s="8">
        <v>61</v>
      </c>
      <c r="AS66" s="31"/>
      <c r="AT66" s="31"/>
      <c r="AU66" s="31"/>
      <c r="AV66" s="31"/>
      <c r="AW66" s="31"/>
      <c r="AX66" s="31"/>
      <c r="AY66" s="31"/>
      <c r="AZ66" s="31"/>
      <c r="BA66" s="31"/>
      <c r="BB66" s="31">
        <v>81</v>
      </c>
    </row>
    <row r="67" spans="1:54" ht="21">
      <c r="A67" s="13">
        <v>65</v>
      </c>
      <c r="B67" s="18">
        <v>65</v>
      </c>
      <c r="C67" s="15">
        <v>317230</v>
      </c>
      <c r="D67" s="7" t="s">
        <v>264</v>
      </c>
      <c r="E67" s="16">
        <v>8</v>
      </c>
      <c r="F67" s="16"/>
      <c r="G67" s="17"/>
      <c r="H67" s="17"/>
      <c r="I67" s="17">
        <v>11</v>
      </c>
      <c r="J67" s="17" t="s">
        <v>53</v>
      </c>
      <c r="K67" s="17" t="s">
        <v>53</v>
      </c>
      <c r="L67" s="17" t="s">
        <v>53</v>
      </c>
      <c r="M67" s="17" t="s">
        <v>53</v>
      </c>
      <c r="N67" s="17">
        <v>59</v>
      </c>
      <c r="O67" s="21">
        <v>1</v>
      </c>
      <c r="P67" s="21">
        <v>2</v>
      </c>
      <c r="Q67" s="25" t="s">
        <v>213</v>
      </c>
      <c r="R67" s="25" t="s">
        <v>213</v>
      </c>
      <c r="S67" s="21">
        <v>5</v>
      </c>
      <c r="T67" s="21">
        <v>1</v>
      </c>
      <c r="U67" s="21"/>
      <c r="V67" s="21"/>
      <c r="W67" s="21"/>
      <c r="X67" s="21">
        <v>48</v>
      </c>
      <c r="Y67" s="27">
        <v>2</v>
      </c>
      <c r="Z67" s="27" t="s">
        <v>53</v>
      </c>
      <c r="AA67" s="27"/>
      <c r="AB67" s="27"/>
      <c r="AC67" s="27">
        <v>3</v>
      </c>
      <c r="AD67" s="27" t="s">
        <v>53</v>
      </c>
      <c r="AE67" s="27" t="s">
        <v>53</v>
      </c>
      <c r="AF67" s="27" t="s">
        <v>53</v>
      </c>
      <c r="AG67" s="27" t="s">
        <v>53</v>
      </c>
      <c r="AH67" s="27">
        <v>57</v>
      </c>
      <c r="AI67" s="8">
        <v>2</v>
      </c>
      <c r="AJ67" s="8">
        <v>5</v>
      </c>
      <c r="AK67" s="8"/>
      <c r="AL67" s="8"/>
      <c r="AM67" s="8" t="s">
        <v>53</v>
      </c>
      <c r="AN67" s="8">
        <v>2</v>
      </c>
      <c r="AO67" s="8" t="s">
        <v>53</v>
      </c>
      <c r="AP67" s="8" t="s">
        <v>53</v>
      </c>
      <c r="AQ67" s="8">
        <v>7</v>
      </c>
      <c r="AR67" s="8">
        <v>57</v>
      </c>
      <c r="AS67" s="31"/>
      <c r="AT67" s="31"/>
      <c r="AU67" s="31"/>
      <c r="AV67" s="31"/>
      <c r="AW67" s="31"/>
      <c r="AX67" s="31"/>
      <c r="AY67" s="31"/>
      <c r="AZ67" s="31"/>
      <c r="BA67" s="31"/>
      <c r="BB67" s="31">
        <v>49</v>
      </c>
    </row>
    <row r="68" spans="1:54" ht="21">
      <c r="A68" s="13">
        <v>66</v>
      </c>
      <c r="B68" s="14">
        <v>66</v>
      </c>
      <c r="C68" s="15">
        <v>317231</v>
      </c>
      <c r="D68" s="7" t="s">
        <v>265</v>
      </c>
      <c r="E68" s="16">
        <v>1</v>
      </c>
      <c r="F68" s="16">
        <v>5</v>
      </c>
      <c r="G68" s="17"/>
      <c r="H68" s="17"/>
      <c r="I68" s="17"/>
      <c r="J68" s="17"/>
      <c r="K68" s="17"/>
      <c r="L68" s="17"/>
      <c r="M68" s="17"/>
      <c r="N68" s="17">
        <v>27</v>
      </c>
      <c r="O68" s="21">
        <v>2</v>
      </c>
      <c r="P68" s="21"/>
      <c r="Q68" s="25" t="s">
        <v>213</v>
      </c>
      <c r="R68" s="25" t="s">
        <v>213</v>
      </c>
      <c r="S68" s="21" t="s">
        <v>213</v>
      </c>
      <c r="T68" s="21" t="s">
        <v>213</v>
      </c>
      <c r="U68" s="21" t="s">
        <v>213</v>
      </c>
      <c r="V68" s="21" t="s">
        <v>213</v>
      </c>
      <c r="W68" s="21" t="s">
        <v>213</v>
      </c>
      <c r="X68" s="21">
        <v>28</v>
      </c>
      <c r="Y68" s="27">
        <v>5</v>
      </c>
      <c r="Z68" s="27" t="s">
        <v>53</v>
      </c>
      <c r="AA68" s="27"/>
      <c r="AB68" s="27"/>
      <c r="AC68" s="27"/>
      <c r="AD68" s="27"/>
      <c r="AE68" s="27"/>
      <c r="AF68" s="27"/>
      <c r="AG68" s="27"/>
      <c r="AH68" s="27">
        <v>27</v>
      </c>
      <c r="AI68" s="8">
        <v>3</v>
      </c>
      <c r="AJ68" s="8">
        <v>3</v>
      </c>
      <c r="AK68" s="8"/>
      <c r="AL68" s="8"/>
      <c r="AM68" s="8"/>
      <c r="AN68" s="8"/>
      <c r="AO68" s="8"/>
      <c r="AP68" s="8"/>
      <c r="AQ68" s="8"/>
      <c r="AR68" s="8">
        <v>28</v>
      </c>
      <c r="AS68" s="31"/>
      <c r="AT68" s="31"/>
      <c r="AU68" s="31"/>
      <c r="AV68" s="31"/>
      <c r="AW68" s="31"/>
      <c r="AX68" s="31"/>
      <c r="AY68" s="31"/>
      <c r="AZ68" s="31"/>
      <c r="BA68" s="31"/>
      <c r="BB68" s="31">
        <v>28</v>
      </c>
    </row>
    <row r="69" spans="1:54" ht="21">
      <c r="A69" s="13">
        <v>67</v>
      </c>
      <c r="B69" s="18">
        <v>67</v>
      </c>
      <c r="C69" s="15">
        <v>317232</v>
      </c>
      <c r="D69" s="7" t="s">
        <v>266</v>
      </c>
      <c r="E69" s="16">
        <v>7</v>
      </c>
      <c r="F69" s="16">
        <v>1</v>
      </c>
      <c r="G69" s="17">
        <v>4</v>
      </c>
      <c r="H69" s="17">
        <v>6</v>
      </c>
      <c r="I69" s="17">
        <v>9</v>
      </c>
      <c r="J69" s="17">
        <v>8</v>
      </c>
      <c r="K69" s="17">
        <v>4</v>
      </c>
      <c r="L69" s="17">
        <v>5</v>
      </c>
      <c r="M69" s="17">
        <v>4</v>
      </c>
      <c r="N69" s="17">
        <v>68</v>
      </c>
      <c r="O69" s="21">
        <v>3</v>
      </c>
      <c r="P69" s="21">
        <v>8</v>
      </c>
      <c r="Q69" s="25">
        <v>3</v>
      </c>
      <c r="R69" s="25"/>
      <c r="S69" s="21">
        <v>7</v>
      </c>
      <c r="T69" s="21">
        <v>5</v>
      </c>
      <c r="U69" s="21"/>
      <c r="V69" s="21">
        <v>1</v>
      </c>
      <c r="W69" s="21"/>
      <c r="X69" s="21">
        <v>56</v>
      </c>
      <c r="Y69" s="27">
        <v>3</v>
      </c>
      <c r="Z69" s="27">
        <v>3</v>
      </c>
      <c r="AA69" s="27">
        <v>7</v>
      </c>
      <c r="AB69" s="27">
        <v>3</v>
      </c>
      <c r="AC69" s="27">
        <v>8</v>
      </c>
      <c r="AD69" s="27">
        <v>2</v>
      </c>
      <c r="AE69" s="27" t="s">
        <v>53</v>
      </c>
      <c r="AF69" s="27" t="s">
        <v>53</v>
      </c>
      <c r="AG69" s="27" t="s">
        <v>53</v>
      </c>
      <c r="AH69" s="27">
        <v>5</v>
      </c>
      <c r="AI69" s="8">
        <v>3</v>
      </c>
      <c r="AJ69" s="8">
        <v>6</v>
      </c>
      <c r="AK69" s="8">
        <v>4</v>
      </c>
      <c r="AL69" s="8">
        <v>9</v>
      </c>
      <c r="AM69" s="8">
        <v>2</v>
      </c>
      <c r="AN69" s="8">
        <v>4</v>
      </c>
      <c r="AO69" s="8">
        <v>2</v>
      </c>
      <c r="AP69" s="8">
        <v>2</v>
      </c>
      <c r="AQ69" s="8" t="s">
        <v>53</v>
      </c>
      <c r="AR69" s="8">
        <v>62</v>
      </c>
      <c r="AS69" s="31"/>
      <c r="AT69" s="31"/>
      <c r="AU69" s="31"/>
      <c r="AV69" s="31"/>
      <c r="AW69" s="31"/>
      <c r="AX69" s="31"/>
      <c r="AY69" s="31"/>
      <c r="AZ69" s="31"/>
      <c r="BA69" s="31"/>
      <c r="BB69" s="31">
        <v>62</v>
      </c>
    </row>
    <row r="70" spans="1:54" ht="21">
      <c r="A70" s="13">
        <v>68</v>
      </c>
      <c r="B70" s="14">
        <v>68</v>
      </c>
      <c r="C70" s="15">
        <v>317233</v>
      </c>
      <c r="D70" s="7" t="s">
        <v>267</v>
      </c>
      <c r="E70" s="16">
        <v>9</v>
      </c>
      <c r="F70" s="16">
        <v>5</v>
      </c>
      <c r="G70" s="17">
        <v>6</v>
      </c>
      <c r="H70" s="17">
        <v>7</v>
      </c>
      <c r="I70" s="17">
        <v>13</v>
      </c>
      <c r="J70" s="17">
        <v>12</v>
      </c>
      <c r="K70" s="17">
        <v>3</v>
      </c>
      <c r="L70" s="17">
        <v>2</v>
      </c>
      <c r="M70" s="17">
        <v>2</v>
      </c>
      <c r="N70" s="17">
        <v>63</v>
      </c>
      <c r="O70" s="21">
        <v>7</v>
      </c>
      <c r="P70" s="21" t="s">
        <v>53</v>
      </c>
      <c r="Q70" s="25">
        <v>2</v>
      </c>
      <c r="R70" s="25">
        <v>5</v>
      </c>
      <c r="S70" s="21">
        <v>11</v>
      </c>
      <c r="T70" s="21">
        <v>6</v>
      </c>
      <c r="U70" s="21">
        <v>1</v>
      </c>
      <c r="V70" s="21">
        <v>4</v>
      </c>
      <c r="W70" s="21">
        <v>4</v>
      </c>
      <c r="X70" s="21">
        <v>59</v>
      </c>
      <c r="Y70" s="27" t="s">
        <v>53</v>
      </c>
      <c r="Z70" s="27" t="s">
        <v>53</v>
      </c>
      <c r="AA70" s="27">
        <v>4</v>
      </c>
      <c r="AB70" s="27">
        <v>1</v>
      </c>
      <c r="AC70" s="27">
        <v>6</v>
      </c>
      <c r="AD70" s="27">
        <v>3</v>
      </c>
      <c r="AE70" s="27" t="s">
        <v>53</v>
      </c>
      <c r="AF70" s="27" t="s">
        <v>53</v>
      </c>
      <c r="AG70" s="27" t="s">
        <v>53</v>
      </c>
      <c r="AH70" s="27">
        <v>65</v>
      </c>
      <c r="AI70" s="10">
        <v>4</v>
      </c>
      <c r="AJ70" s="10">
        <v>6</v>
      </c>
      <c r="AK70" s="10">
        <v>2</v>
      </c>
      <c r="AL70" s="10">
        <v>7</v>
      </c>
      <c r="AM70" s="10">
        <v>8</v>
      </c>
      <c r="AN70" s="10" t="s">
        <v>53</v>
      </c>
      <c r="AO70" s="10">
        <v>4</v>
      </c>
      <c r="AP70" s="10" t="s">
        <v>53</v>
      </c>
      <c r="AQ70" s="8" t="s">
        <v>53</v>
      </c>
      <c r="AR70" s="8">
        <v>58</v>
      </c>
      <c r="AS70" s="31"/>
      <c r="AT70" s="31"/>
      <c r="AU70" s="31"/>
      <c r="AV70" s="31"/>
      <c r="AW70" s="31"/>
      <c r="AX70" s="31"/>
      <c r="AY70" s="31"/>
      <c r="AZ70" s="31"/>
      <c r="BA70" s="31"/>
      <c r="BB70" s="31">
        <v>7</v>
      </c>
    </row>
    <row r="71" spans="1:54" ht="21">
      <c r="A71" s="13">
        <v>69</v>
      </c>
      <c r="B71" s="14">
        <v>69</v>
      </c>
      <c r="C71" s="15">
        <v>317234</v>
      </c>
      <c r="D71" s="7" t="s">
        <v>268</v>
      </c>
      <c r="E71" s="16">
        <v>8</v>
      </c>
      <c r="F71" s="16" t="s">
        <v>53</v>
      </c>
      <c r="G71" s="17">
        <v>6</v>
      </c>
      <c r="H71" s="17" t="s">
        <v>53</v>
      </c>
      <c r="I71" s="17">
        <v>7</v>
      </c>
      <c r="J71" s="17">
        <v>4</v>
      </c>
      <c r="K71" s="17">
        <v>3</v>
      </c>
      <c r="L71" s="17" t="s">
        <v>53</v>
      </c>
      <c r="M71" s="17">
        <v>3</v>
      </c>
      <c r="N71" s="17">
        <v>52</v>
      </c>
      <c r="O71" s="21">
        <v>6</v>
      </c>
      <c r="P71" s="21"/>
      <c r="Q71" s="25">
        <v>1</v>
      </c>
      <c r="R71" s="25"/>
      <c r="S71" s="21">
        <v>1</v>
      </c>
      <c r="T71" s="21">
        <v>6</v>
      </c>
      <c r="U71" s="21"/>
      <c r="V71" s="21"/>
      <c r="W71" s="21"/>
      <c r="X71" s="21">
        <v>5</v>
      </c>
      <c r="Y71" s="27">
        <v>3</v>
      </c>
      <c r="Z71" s="27" t="s">
        <v>53</v>
      </c>
      <c r="AA71" s="27">
        <v>3</v>
      </c>
      <c r="AB71" s="27">
        <v>1</v>
      </c>
      <c r="AC71" s="27">
        <v>8</v>
      </c>
      <c r="AD71" s="27">
        <v>2</v>
      </c>
      <c r="AE71" s="27" t="s">
        <v>53</v>
      </c>
      <c r="AF71" s="27" t="s">
        <v>53</v>
      </c>
      <c r="AG71" s="27" t="s">
        <v>53</v>
      </c>
      <c r="AH71" s="27">
        <v>49</v>
      </c>
      <c r="AI71" s="8">
        <v>4</v>
      </c>
      <c r="AJ71" s="8">
        <v>5</v>
      </c>
      <c r="AK71" s="8">
        <v>4</v>
      </c>
      <c r="AL71" s="8">
        <v>5</v>
      </c>
      <c r="AM71" s="8">
        <v>9</v>
      </c>
      <c r="AN71" s="8">
        <v>2</v>
      </c>
      <c r="AO71" s="8">
        <v>3</v>
      </c>
      <c r="AP71" s="8" t="s">
        <v>53</v>
      </c>
      <c r="AQ71" s="8" t="s">
        <v>53</v>
      </c>
      <c r="AR71" s="8">
        <v>54</v>
      </c>
      <c r="AS71" s="31"/>
      <c r="AT71" s="31"/>
      <c r="AU71" s="31"/>
      <c r="AV71" s="31"/>
      <c r="AW71" s="31"/>
      <c r="AX71" s="31"/>
      <c r="AY71" s="31"/>
      <c r="AZ71" s="31"/>
      <c r="BA71" s="31"/>
      <c r="BB71" s="31">
        <v>67</v>
      </c>
    </row>
    <row r="72" spans="1:54" ht="21">
      <c r="A72" s="13">
        <v>7</v>
      </c>
      <c r="B72" s="18">
        <v>7</v>
      </c>
      <c r="C72" s="15">
        <v>317235</v>
      </c>
      <c r="D72" s="9" t="s">
        <v>269</v>
      </c>
      <c r="E72" s="16"/>
      <c r="F72" s="16"/>
      <c r="G72" s="17">
        <v>3</v>
      </c>
      <c r="H72" s="17" t="s">
        <v>53</v>
      </c>
      <c r="I72" s="17">
        <v>1</v>
      </c>
      <c r="J72" s="17" t="s">
        <v>53</v>
      </c>
      <c r="K72" s="17" t="s">
        <v>53</v>
      </c>
      <c r="L72" s="17" t="s">
        <v>53</v>
      </c>
      <c r="M72" s="17" t="s">
        <v>53</v>
      </c>
      <c r="N72" s="17">
        <v>65</v>
      </c>
      <c r="O72" s="21">
        <v>5</v>
      </c>
      <c r="P72" s="21"/>
      <c r="Q72" s="25"/>
      <c r="R72" s="25">
        <v>1</v>
      </c>
      <c r="S72" s="21">
        <v>7</v>
      </c>
      <c r="T72" s="21"/>
      <c r="U72" s="21"/>
      <c r="V72" s="21"/>
      <c r="W72" s="21"/>
      <c r="X72" s="21">
        <v>54</v>
      </c>
      <c r="Y72" s="27">
        <v>3</v>
      </c>
      <c r="Z72" s="27" t="s">
        <v>53</v>
      </c>
      <c r="AA72" s="27">
        <v>1</v>
      </c>
      <c r="AB72" s="27">
        <v>1</v>
      </c>
      <c r="AC72" s="27" t="s">
        <v>53</v>
      </c>
      <c r="AD72" s="27" t="s">
        <v>53</v>
      </c>
      <c r="AE72" s="27">
        <v>2</v>
      </c>
      <c r="AF72" s="27" t="s">
        <v>53</v>
      </c>
      <c r="AG72" s="27" t="s">
        <v>53</v>
      </c>
      <c r="AH72" s="27">
        <v>49</v>
      </c>
      <c r="AI72" s="8">
        <v>2</v>
      </c>
      <c r="AJ72" s="8">
        <v>5</v>
      </c>
      <c r="AK72" s="8" t="s">
        <v>53</v>
      </c>
      <c r="AL72" s="8">
        <v>1</v>
      </c>
      <c r="AM72" s="8">
        <v>2</v>
      </c>
      <c r="AN72" s="8">
        <v>4</v>
      </c>
      <c r="AO72" s="8" t="s">
        <v>53</v>
      </c>
      <c r="AP72" s="8">
        <v>2</v>
      </c>
      <c r="AQ72" s="8" t="s">
        <v>53</v>
      </c>
      <c r="AR72" s="8">
        <v>6</v>
      </c>
      <c r="AS72" s="31"/>
      <c r="AT72" s="31"/>
      <c r="AU72" s="31"/>
      <c r="AV72" s="31"/>
      <c r="AW72" s="31"/>
      <c r="AX72" s="31"/>
      <c r="AY72" s="31"/>
      <c r="AZ72" s="31"/>
      <c r="BA72" s="31"/>
      <c r="BB72" s="31">
        <v>64</v>
      </c>
    </row>
    <row r="73" spans="1:54" ht="21">
      <c r="A73" s="13">
        <v>71</v>
      </c>
      <c r="B73" s="14">
        <v>71</v>
      </c>
      <c r="C73" s="15">
        <v>317236</v>
      </c>
      <c r="D73" s="9" t="s">
        <v>270</v>
      </c>
      <c r="E73" s="16">
        <v>5</v>
      </c>
      <c r="F73" s="16">
        <v>5</v>
      </c>
      <c r="G73" s="17">
        <v>7</v>
      </c>
      <c r="H73" s="17">
        <v>3</v>
      </c>
      <c r="I73" s="17">
        <v>11</v>
      </c>
      <c r="J73" s="17">
        <v>4</v>
      </c>
      <c r="K73" s="17">
        <v>7</v>
      </c>
      <c r="L73" s="17">
        <v>5</v>
      </c>
      <c r="M73" s="17">
        <v>4</v>
      </c>
      <c r="N73" s="17">
        <v>56</v>
      </c>
      <c r="O73" s="21">
        <v>4</v>
      </c>
      <c r="P73" s="21">
        <v>4</v>
      </c>
      <c r="Q73" s="25">
        <v>3</v>
      </c>
      <c r="R73" s="25" t="s">
        <v>53</v>
      </c>
      <c r="S73" s="21">
        <v>5</v>
      </c>
      <c r="T73" s="21">
        <v>7</v>
      </c>
      <c r="U73" s="21">
        <v>9</v>
      </c>
      <c r="V73" s="21"/>
      <c r="W73" s="21">
        <v>1</v>
      </c>
      <c r="X73" s="21">
        <v>56</v>
      </c>
      <c r="Y73" s="27">
        <v>2</v>
      </c>
      <c r="Z73" s="27">
        <v>2</v>
      </c>
      <c r="AA73" s="27">
        <v>4</v>
      </c>
      <c r="AB73" s="27">
        <v>3</v>
      </c>
      <c r="AC73" s="27">
        <v>3</v>
      </c>
      <c r="AD73" s="27">
        <v>1</v>
      </c>
      <c r="AE73" s="27" t="s">
        <v>53</v>
      </c>
      <c r="AF73" s="27" t="s">
        <v>53</v>
      </c>
      <c r="AG73" s="27" t="s">
        <v>53</v>
      </c>
      <c r="AH73" s="27">
        <v>63</v>
      </c>
      <c r="AI73" s="8">
        <v>1</v>
      </c>
      <c r="AJ73" s="8">
        <v>3</v>
      </c>
      <c r="AK73" s="8" t="s">
        <v>53</v>
      </c>
      <c r="AL73" s="8">
        <v>4</v>
      </c>
      <c r="AM73" s="8">
        <v>4</v>
      </c>
      <c r="AN73" s="8">
        <v>1</v>
      </c>
      <c r="AO73" s="8">
        <v>3</v>
      </c>
      <c r="AP73" s="8">
        <v>3</v>
      </c>
      <c r="AQ73" s="8">
        <v>3</v>
      </c>
      <c r="AR73" s="8">
        <v>48</v>
      </c>
      <c r="AS73" s="31"/>
      <c r="AT73" s="31"/>
      <c r="AU73" s="31"/>
      <c r="AV73" s="31"/>
      <c r="AW73" s="31"/>
      <c r="AX73" s="31"/>
      <c r="AY73" s="31"/>
      <c r="AZ73" s="31"/>
      <c r="BA73" s="31"/>
      <c r="BB73" s="31">
        <v>65</v>
      </c>
    </row>
    <row r="74" spans="1:54" ht="21">
      <c r="A74" s="13">
        <v>72</v>
      </c>
      <c r="B74" s="18">
        <v>72</v>
      </c>
      <c r="C74" s="15">
        <v>317237</v>
      </c>
      <c r="D74" s="7" t="s">
        <v>271</v>
      </c>
      <c r="E74" s="16">
        <v>9</v>
      </c>
      <c r="F74" s="16">
        <v>3</v>
      </c>
      <c r="G74" s="17">
        <v>2</v>
      </c>
      <c r="H74" s="17" t="s">
        <v>53</v>
      </c>
      <c r="I74" s="17">
        <v>11</v>
      </c>
      <c r="J74" s="17">
        <v>4</v>
      </c>
      <c r="K74" s="17">
        <v>5</v>
      </c>
      <c r="L74" s="17" t="s">
        <v>53</v>
      </c>
      <c r="M74" s="17" t="s">
        <v>53</v>
      </c>
      <c r="N74" s="17">
        <v>62</v>
      </c>
      <c r="O74" s="21">
        <v>4</v>
      </c>
      <c r="P74" s="21">
        <v>2</v>
      </c>
      <c r="Q74" s="25">
        <v>1</v>
      </c>
      <c r="R74" s="25">
        <v>1</v>
      </c>
      <c r="S74" s="21">
        <v>2</v>
      </c>
      <c r="T74" s="21">
        <v>2</v>
      </c>
      <c r="U74" s="21">
        <v>8</v>
      </c>
      <c r="V74" s="21">
        <v>6</v>
      </c>
      <c r="W74" s="21">
        <v>3</v>
      </c>
      <c r="X74" s="21">
        <v>48</v>
      </c>
      <c r="Y74" s="27" t="s">
        <v>53</v>
      </c>
      <c r="Z74" s="27" t="s">
        <v>53</v>
      </c>
      <c r="AA74" s="27">
        <v>1</v>
      </c>
      <c r="AB74" s="27" t="s">
        <v>53</v>
      </c>
      <c r="AC74" s="27">
        <v>2</v>
      </c>
      <c r="AD74" s="27" t="s">
        <v>53</v>
      </c>
      <c r="AE74" s="27" t="s">
        <v>53</v>
      </c>
      <c r="AF74" s="27" t="s">
        <v>53</v>
      </c>
      <c r="AG74" s="27" t="s">
        <v>53</v>
      </c>
      <c r="AH74" s="27">
        <v>48</v>
      </c>
      <c r="AI74" s="8">
        <v>4</v>
      </c>
      <c r="AJ74" s="8">
        <v>6</v>
      </c>
      <c r="AK74" s="8">
        <v>2</v>
      </c>
      <c r="AL74" s="8">
        <v>4</v>
      </c>
      <c r="AM74" s="8">
        <v>7</v>
      </c>
      <c r="AN74" s="8">
        <v>3</v>
      </c>
      <c r="AO74" s="8" t="s">
        <v>53</v>
      </c>
      <c r="AP74" s="8" t="s">
        <v>53</v>
      </c>
      <c r="AQ74" s="8" t="s">
        <v>53</v>
      </c>
      <c r="AR74" s="8">
        <v>5</v>
      </c>
      <c r="AS74" s="31"/>
      <c r="AT74" s="31"/>
      <c r="AU74" s="31"/>
      <c r="AV74" s="31"/>
      <c r="AW74" s="31"/>
      <c r="AX74" s="31"/>
      <c r="AY74" s="31"/>
      <c r="AZ74" s="31"/>
      <c r="BA74" s="31"/>
      <c r="BB74" s="31">
        <v>57</v>
      </c>
    </row>
    <row r="75" spans="1:54" ht="21">
      <c r="A75" s="13">
        <v>73</v>
      </c>
      <c r="B75" s="14">
        <v>73</v>
      </c>
      <c r="C75" s="15">
        <v>317238</v>
      </c>
      <c r="D75" s="7" t="s">
        <v>272</v>
      </c>
      <c r="E75" s="16">
        <v>9</v>
      </c>
      <c r="F75" s="16">
        <v>5</v>
      </c>
      <c r="G75" s="17">
        <v>6</v>
      </c>
      <c r="H75" s="17">
        <v>5</v>
      </c>
      <c r="I75" s="17">
        <v>12</v>
      </c>
      <c r="J75" s="17" t="s">
        <v>53</v>
      </c>
      <c r="K75" s="17">
        <v>5</v>
      </c>
      <c r="L75" s="17">
        <v>9</v>
      </c>
      <c r="M75" s="17">
        <v>4</v>
      </c>
      <c r="N75" s="17">
        <v>7</v>
      </c>
      <c r="O75" s="21">
        <v>9</v>
      </c>
      <c r="P75" s="21">
        <v>7</v>
      </c>
      <c r="Q75" s="25">
        <v>1</v>
      </c>
      <c r="R75" s="25"/>
      <c r="S75" s="21">
        <v>1</v>
      </c>
      <c r="T75" s="21">
        <v>6</v>
      </c>
      <c r="U75" s="21">
        <v>3</v>
      </c>
      <c r="V75" s="21">
        <v>3</v>
      </c>
      <c r="W75" s="21">
        <v>7</v>
      </c>
      <c r="X75" s="21">
        <v>55</v>
      </c>
      <c r="Y75" s="27">
        <v>3</v>
      </c>
      <c r="Z75" s="27">
        <v>2</v>
      </c>
      <c r="AA75" s="27">
        <v>3</v>
      </c>
      <c r="AB75" s="27" t="s">
        <v>53</v>
      </c>
      <c r="AC75" s="27">
        <v>2</v>
      </c>
      <c r="AD75" s="27">
        <v>1</v>
      </c>
      <c r="AE75" s="27" t="s">
        <v>53</v>
      </c>
      <c r="AF75" s="27" t="s">
        <v>53</v>
      </c>
      <c r="AG75" s="27" t="s">
        <v>53</v>
      </c>
      <c r="AH75" s="27">
        <v>45</v>
      </c>
      <c r="AI75" s="8">
        <v>5</v>
      </c>
      <c r="AJ75" s="8">
        <v>6</v>
      </c>
      <c r="AK75" s="8">
        <v>6</v>
      </c>
      <c r="AL75" s="8">
        <v>3</v>
      </c>
      <c r="AM75" s="8">
        <v>3</v>
      </c>
      <c r="AN75" s="8">
        <v>9</v>
      </c>
      <c r="AO75" s="8">
        <v>6</v>
      </c>
      <c r="AP75" s="8">
        <v>5</v>
      </c>
      <c r="AQ75" s="8">
        <v>6</v>
      </c>
      <c r="AR75" s="8">
        <v>6</v>
      </c>
      <c r="AS75" s="31"/>
      <c r="AT75" s="31"/>
      <c r="AU75" s="31"/>
      <c r="AV75" s="31"/>
      <c r="AW75" s="31"/>
      <c r="AX75" s="31"/>
      <c r="AY75" s="31"/>
      <c r="AZ75" s="31"/>
      <c r="BA75" s="31"/>
      <c r="BB75" s="31">
        <v>74</v>
      </c>
    </row>
    <row r="76" spans="1:54" ht="21">
      <c r="A76" s="13">
        <v>74</v>
      </c>
      <c r="B76" s="18">
        <v>74</v>
      </c>
      <c r="C76" s="15">
        <v>317239</v>
      </c>
      <c r="D76" s="7" t="s">
        <v>273</v>
      </c>
      <c r="E76" s="16">
        <v>4</v>
      </c>
      <c r="F76" s="16">
        <v>5</v>
      </c>
      <c r="G76" s="17" t="s">
        <v>53</v>
      </c>
      <c r="H76" s="17">
        <v>7</v>
      </c>
      <c r="I76" s="17">
        <v>9</v>
      </c>
      <c r="J76" s="17">
        <v>6</v>
      </c>
      <c r="K76" s="17" t="s">
        <v>53</v>
      </c>
      <c r="L76" s="17">
        <v>7</v>
      </c>
      <c r="M76" s="17" t="s">
        <v>53</v>
      </c>
      <c r="N76" s="17">
        <v>6</v>
      </c>
      <c r="O76" s="21">
        <v>3</v>
      </c>
      <c r="P76" s="21"/>
      <c r="Q76" s="25">
        <v>2</v>
      </c>
      <c r="R76" s="25">
        <v>1</v>
      </c>
      <c r="S76" s="21">
        <v>12</v>
      </c>
      <c r="T76" s="21">
        <v>3</v>
      </c>
      <c r="U76" s="21">
        <v>1</v>
      </c>
      <c r="V76" s="21"/>
      <c r="W76" s="21"/>
      <c r="X76" s="21">
        <v>62</v>
      </c>
      <c r="Y76" s="27">
        <v>4</v>
      </c>
      <c r="Z76" s="27" t="s">
        <v>53</v>
      </c>
      <c r="AA76" s="27">
        <v>1</v>
      </c>
      <c r="AB76" s="27" t="s">
        <v>53</v>
      </c>
      <c r="AC76" s="27">
        <v>6</v>
      </c>
      <c r="AD76" s="27">
        <v>4</v>
      </c>
      <c r="AE76" s="27" t="s">
        <v>53</v>
      </c>
      <c r="AF76" s="27" t="s">
        <v>53</v>
      </c>
      <c r="AG76" s="27" t="s">
        <v>53</v>
      </c>
      <c r="AH76" s="27">
        <v>55</v>
      </c>
      <c r="AI76" s="8">
        <v>3</v>
      </c>
      <c r="AJ76" s="8">
        <v>3</v>
      </c>
      <c r="AK76" s="8">
        <v>2</v>
      </c>
      <c r="AL76" s="8">
        <v>4</v>
      </c>
      <c r="AM76" s="8">
        <v>6</v>
      </c>
      <c r="AN76" s="8">
        <v>7</v>
      </c>
      <c r="AO76" s="8">
        <v>1</v>
      </c>
      <c r="AP76" s="8" t="s">
        <v>53</v>
      </c>
      <c r="AQ76" s="8" t="s">
        <v>53</v>
      </c>
      <c r="AR76" s="8">
        <v>5</v>
      </c>
      <c r="AS76" s="31"/>
      <c r="AT76" s="31"/>
      <c r="AU76" s="31"/>
      <c r="AV76" s="31"/>
      <c r="AW76" s="31"/>
      <c r="AX76" s="31"/>
      <c r="AY76" s="31"/>
      <c r="AZ76" s="31"/>
      <c r="BA76" s="31"/>
      <c r="BB76" s="31">
        <v>62</v>
      </c>
    </row>
    <row r="77" spans="1:54" ht="21">
      <c r="A77" s="13">
        <v>75</v>
      </c>
      <c r="B77" s="14">
        <v>75</v>
      </c>
      <c r="C77" s="15">
        <v>317240</v>
      </c>
      <c r="D77" s="9" t="s">
        <v>274</v>
      </c>
      <c r="E77" s="16">
        <v>2</v>
      </c>
      <c r="F77" s="16">
        <v>1</v>
      </c>
      <c r="G77" s="17" t="s">
        <v>53</v>
      </c>
      <c r="H77" s="17">
        <v>3</v>
      </c>
      <c r="I77" s="17">
        <v>1</v>
      </c>
      <c r="J77" s="17">
        <v>11</v>
      </c>
      <c r="K77" s="17" t="s">
        <v>53</v>
      </c>
      <c r="L77" s="17">
        <v>4</v>
      </c>
      <c r="M77" s="17" t="s">
        <v>53</v>
      </c>
      <c r="N77" s="17">
        <v>51</v>
      </c>
      <c r="O77" s="21">
        <v>5</v>
      </c>
      <c r="P77" s="21"/>
      <c r="Q77" s="25">
        <v>1</v>
      </c>
      <c r="R77" s="25">
        <v>1</v>
      </c>
      <c r="S77" s="21">
        <v>12</v>
      </c>
      <c r="T77" s="21">
        <v>5</v>
      </c>
      <c r="U77" s="21"/>
      <c r="V77" s="21"/>
      <c r="W77" s="21"/>
      <c r="X77" s="21">
        <v>45</v>
      </c>
      <c r="Y77" s="27">
        <v>4</v>
      </c>
      <c r="Z77" s="27" t="s">
        <v>53</v>
      </c>
      <c r="AA77" s="27">
        <v>1</v>
      </c>
      <c r="AB77" s="27" t="s">
        <v>53</v>
      </c>
      <c r="AC77" s="27" t="s">
        <v>53</v>
      </c>
      <c r="AD77" s="27">
        <v>3</v>
      </c>
      <c r="AE77" s="27" t="s">
        <v>53</v>
      </c>
      <c r="AF77" s="27" t="s">
        <v>53</v>
      </c>
      <c r="AG77" s="27" t="s">
        <v>53</v>
      </c>
      <c r="AH77" s="27">
        <v>5</v>
      </c>
      <c r="AI77" s="8">
        <v>3</v>
      </c>
      <c r="AJ77" s="8">
        <v>3</v>
      </c>
      <c r="AK77" s="8">
        <v>4</v>
      </c>
      <c r="AL77" s="8">
        <v>3</v>
      </c>
      <c r="AM77" s="8">
        <v>2</v>
      </c>
      <c r="AN77" s="8">
        <v>8</v>
      </c>
      <c r="AO77" s="8">
        <v>1</v>
      </c>
      <c r="AP77" s="8" t="s">
        <v>53</v>
      </c>
      <c r="AQ77" s="8" t="s">
        <v>53</v>
      </c>
      <c r="AR77" s="8">
        <v>48</v>
      </c>
      <c r="AS77" s="31"/>
      <c r="AT77" s="31"/>
      <c r="AU77" s="31"/>
      <c r="AV77" s="31"/>
      <c r="AW77" s="31"/>
      <c r="AX77" s="31"/>
      <c r="AY77" s="31"/>
      <c r="AZ77" s="31"/>
      <c r="BA77" s="31"/>
      <c r="BB77" s="31">
        <v>52</v>
      </c>
    </row>
    <row r="78" spans="1:54" ht="21">
      <c r="A78" s="13">
        <v>76</v>
      </c>
      <c r="B78" s="18">
        <v>76</v>
      </c>
      <c r="C78" s="15">
        <v>317241</v>
      </c>
      <c r="D78" s="7" t="s">
        <v>275</v>
      </c>
      <c r="E78" s="16">
        <v>5</v>
      </c>
      <c r="F78" s="16">
        <v>1</v>
      </c>
      <c r="G78" s="17">
        <v>3</v>
      </c>
      <c r="H78" s="17">
        <v>4</v>
      </c>
      <c r="I78" s="17">
        <v>5</v>
      </c>
      <c r="J78" s="17">
        <v>1</v>
      </c>
      <c r="K78" s="17" t="s">
        <v>53</v>
      </c>
      <c r="L78" s="17" t="s">
        <v>53</v>
      </c>
      <c r="M78" s="17" t="s">
        <v>53</v>
      </c>
      <c r="N78" s="17">
        <v>7</v>
      </c>
      <c r="O78" s="21">
        <v>9</v>
      </c>
      <c r="P78" s="21">
        <v>5</v>
      </c>
      <c r="Q78" s="25">
        <v>1</v>
      </c>
      <c r="R78" s="25">
        <v>3</v>
      </c>
      <c r="S78" s="21">
        <v>12</v>
      </c>
      <c r="T78" s="21">
        <v>6</v>
      </c>
      <c r="U78" s="21"/>
      <c r="V78" s="21"/>
      <c r="W78" s="21"/>
      <c r="X78" s="21">
        <v>73</v>
      </c>
      <c r="Y78" s="27">
        <v>3</v>
      </c>
      <c r="Z78" s="27" t="s">
        <v>53</v>
      </c>
      <c r="AA78" s="27">
        <v>1</v>
      </c>
      <c r="AB78" s="27" t="s">
        <v>53</v>
      </c>
      <c r="AC78" s="27">
        <v>3</v>
      </c>
      <c r="AD78" s="27">
        <v>3</v>
      </c>
      <c r="AE78" s="27" t="s">
        <v>53</v>
      </c>
      <c r="AF78" s="27" t="s">
        <v>53</v>
      </c>
      <c r="AG78" s="27" t="s">
        <v>53</v>
      </c>
      <c r="AH78" s="27">
        <v>58</v>
      </c>
      <c r="AI78" s="8">
        <v>6</v>
      </c>
      <c r="AJ78" s="8">
        <v>7</v>
      </c>
      <c r="AK78" s="8">
        <v>4</v>
      </c>
      <c r="AL78" s="8">
        <v>2</v>
      </c>
      <c r="AM78" s="8">
        <v>1</v>
      </c>
      <c r="AN78" s="8" t="s">
        <v>53</v>
      </c>
      <c r="AO78" s="8">
        <v>2</v>
      </c>
      <c r="AP78" s="8" t="s">
        <v>53</v>
      </c>
      <c r="AQ78" s="8" t="s">
        <v>53</v>
      </c>
      <c r="AR78" s="8">
        <v>65</v>
      </c>
      <c r="AS78" s="31"/>
      <c r="AT78" s="31"/>
      <c r="AU78" s="31"/>
      <c r="AV78" s="31"/>
      <c r="AW78" s="31"/>
      <c r="AX78" s="31"/>
      <c r="AY78" s="31"/>
      <c r="AZ78" s="31"/>
      <c r="BA78" s="31"/>
      <c r="BB78" s="31">
        <v>64</v>
      </c>
    </row>
    <row r="79" spans="1:54" ht="12.75">
      <c r="C79" s="5"/>
    </row>
    <row r="80" spans="1:54" ht="12.75">
      <c r="C80" s="5"/>
    </row>
    <row r="81" spans="3:29" ht="12.75">
      <c r="C81" s="5"/>
    </row>
    <row r="82" spans="3:29" ht="12.75">
      <c r="C82" s="5"/>
    </row>
    <row r="83" spans="3:29" ht="12.75">
      <c r="C83" s="5"/>
    </row>
    <row r="84" spans="3:29" ht="12.75">
      <c r="C84" s="5"/>
    </row>
    <row r="85" spans="3:29" ht="12.75">
      <c r="C85" s="5"/>
    </row>
    <row r="86" spans="3:29" ht="15">
      <c r="C86" s="5"/>
      <c r="D86" s="4" t="s">
        <v>276</v>
      </c>
    </row>
    <row r="87" spans="3:29" ht="12.75">
      <c r="C87" s="5"/>
    </row>
    <row r="88" spans="3:29" ht="12.75">
      <c r="C88" s="5"/>
    </row>
    <row r="89" spans="3:29">
      <c r="AA89" s="61"/>
      <c r="AB89" s="33"/>
      <c r="AC89" s="33"/>
    </row>
    <row r="90" spans="3:29">
      <c r="AA90" s="61"/>
      <c r="AB90" s="33"/>
      <c r="AC90" s="33"/>
    </row>
    <row r="91" spans="3:29">
      <c r="AA91" s="99"/>
      <c r="AB91" s="125"/>
      <c r="AC91" s="126"/>
    </row>
    <row r="92" spans="3:29">
      <c r="AA92" s="33"/>
      <c r="AB92" s="125"/>
      <c r="AC92" s="126"/>
    </row>
    <row r="93" spans="3:29">
      <c r="AA93" s="33"/>
      <c r="AB93" s="125"/>
      <c r="AC93" s="126"/>
    </row>
    <row r="94" spans="3:29">
      <c r="AA94" s="33"/>
      <c r="AB94" s="125"/>
      <c r="AC94" s="126"/>
    </row>
    <row r="95" spans="3:29">
      <c r="AA95" s="33"/>
      <c r="AB95" s="125"/>
      <c r="AC95" s="126"/>
    </row>
    <row r="96" spans="3:29">
      <c r="AA96" s="33"/>
      <c r="AB96" s="33"/>
      <c r="AC96" s="33"/>
    </row>
  </sheetData>
  <mergeCells count="28">
    <mergeCell ref="AU7:AV7"/>
    <mergeCell ref="AW7:BA7"/>
    <mergeCell ref="A6:A8"/>
    <mergeCell ref="B6:B8"/>
    <mergeCell ref="C6:C8"/>
    <mergeCell ref="D6:D8"/>
    <mergeCell ref="Y6:AH6"/>
    <mergeCell ref="AI6:AR6"/>
    <mergeCell ref="AS6:BB6"/>
    <mergeCell ref="E7:F7"/>
    <mergeCell ref="G7:H7"/>
    <mergeCell ref="I7:M7"/>
    <mergeCell ref="O7:P7"/>
    <mergeCell ref="Q7:R7"/>
    <mergeCell ref="S7:W7"/>
    <mergeCell ref="Y7:Z7"/>
    <mergeCell ref="AS7:AT7"/>
    <mergeCell ref="A2:X2"/>
    <mergeCell ref="A3:X3"/>
    <mergeCell ref="A4:X4"/>
    <mergeCell ref="A5:X5"/>
    <mergeCell ref="E6:N6"/>
    <mergeCell ref="O6:X6"/>
    <mergeCell ref="AA7:AB7"/>
    <mergeCell ref="AC7:AG7"/>
    <mergeCell ref="AI7:AJ7"/>
    <mergeCell ref="AK7:AL7"/>
    <mergeCell ref="AM7:AQ7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DL</vt:lpstr>
      <vt:lpstr>CCN</vt:lpstr>
      <vt:lpstr>DSDV</vt:lpstr>
      <vt:lpstr>Ele-II (BC&amp;CS)</vt:lpstr>
      <vt:lpstr>Open Elect-I CTT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KDKCE</dc:creator>
  <cp:lastModifiedBy>dell</cp:lastModifiedBy>
  <dcterms:created xsi:type="dcterms:W3CDTF">2025-08-04T11:17:46Z</dcterms:created>
  <dcterms:modified xsi:type="dcterms:W3CDTF">2025-10-15T10:07:10Z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BF9FA30CC3684A9EA5EFEC70EFA58560_12</vt:lpwstr>
  </property>
  <property fmtid="{D5CDD505-2E9C-101B-9397-08002B2CF9AE}" pid="3" name="KSOProductBuildVer">
    <vt:lpwstr>1033-12.2.0.21931</vt:lpwstr>
  </property>
</Properties>
</file>